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checkCompatibility="1"/>
  <bookViews>
    <workbookView xWindow="915" yWindow="360" windowWidth="19320" windowHeight="10710" firstSheet="1" activeTab="5"/>
  </bookViews>
  <sheets>
    <sheet name="Badu" sheetId="5" r:id="rId1"/>
    <sheet name="Bamaga" sheetId="17" r:id="rId2"/>
    <sheet name="Boigu" sheetId="2" r:id="rId3"/>
    <sheet name="Dauan" sheetId="7" r:id="rId4"/>
    <sheet name="Erub" sheetId="8" r:id="rId5"/>
    <sheet name="Kubin" sheetId="19" r:id="rId6"/>
    <sheet name="Masig" sheetId="9" r:id="rId7"/>
    <sheet name="Mer" sheetId="10" r:id="rId8"/>
    <sheet name="Ngurapi &amp; Muralag" sheetId="11" r:id="rId9"/>
    <sheet name="Port Kennedy" sheetId="3" r:id="rId10"/>
    <sheet name="Poruma" sheetId="12" r:id="rId11"/>
    <sheet name="Saibai" sheetId="13" r:id="rId12"/>
    <sheet name="St Pauls" sheetId="14" r:id="rId13"/>
    <sheet name="TRAWQ" sheetId="15" r:id="rId14"/>
    <sheet name="Ugar" sheetId="16" r:id="rId15"/>
    <sheet name="Reconciliation" sheetId="18" r:id="rId16"/>
  </sheets>
  <definedNames>
    <definedName name="a" localSheetId="1">#REF!</definedName>
    <definedName name="a" localSheetId="3">#REF!</definedName>
    <definedName name="a" localSheetId="4">#REF!</definedName>
    <definedName name="a" localSheetId="6">#REF!</definedName>
    <definedName name="a" localSheetId="7">#REF!</definedName>
    <definedName name="a" localSheetId="8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>#REF!</definedName>
    <definedName name="FQ" localSheetId="0">#REF!</definedName>
    <definedName name="FQ" localSheetId="1">#REF!</definedName>
    <definedName name="FQ" localSheetId="2">#REF!</definedName>
    <definedName name="FQ" localSheetId="3">#REF!</definedName>
    <definedName name="FQ" localSheetId="4">#REF!</definedName>
    <definedName name="FQ" localSheetId="6">#REF!</definedName>
    <definedName name="FQ" localSheetId="7">#REF!</definedName>
    <definedName name="FQ" localSheetId="8">#REF!</definedName>
    <definedName name="FQ" localSheetId="9">#REF!</definedName>
    <definedName name="FQ" localSheetId="10">#REF!</definedName>
    <definedName name="FQ" localSheetId="11">#REF!</definedName>
    <definedName name="FQ" localSheetId="12">#REF!</definedName>
    <definedName name="FQ" localSheetId="13">#REF!</definedName>
    <definedName name="FQ" localSheetId="14">#REF!</definedName>
    <definedName name="FQ">#REF!</definedName>
    <definedName name="HTML_CodePage" hidden="1">1252</definedName>
    <definedName name="HTML_Control" localSheetId="0" hidden="1">{"'Macquarie'!$A$1:$J$53","'Buckingham'!$B$5:$G$20"}</definedName>
    <definedName name="HTML_Control" localSheetId="1" hidden="1">{"'Macquarie'!$A$1:$J$53","'Buckingham'!$B$5:$G$20"}</definedName>
    <definedName name="HTML_Control" localSheetId="2" hidden="1">{"'Macquarie'!$A$1:$J$53","'Buckingham'!$B$5:$G$20"}</definedName>
    <definedName name="HTML_Control" localSheetId="3" hidden="1">{"'Macquarie'!$A$1:$J$53","'Buckingham'!$B$5:$G$20"}</definedName>
    <definedName name="HTML_Control" localSheetId="4" hidden="1">{"'Macquarie'!$A$1:$J$53","'Buckingham'!$B$5:$G$20"}</definedName>
    <definedName name="HTML_Control" localSheetId="6" hidden="1">{"'Macquarie'!$A$1:$J$53","'Buckingham'!$B$5:$G$20"}</definedName>
    <definedName name="HTML_Control" localSheetId="7" hidden="1">{"'Macquarie'!$A$1:$J$53","'Buckingham'!$B$5:$G$20"}</definedName>
    <definedName name="HTML_Control" localSheetId="8" hidden="1">{"'Macquarie'!$A$1:$J$53","'Buckingham'!$B$5:$G$20"}</definedName>
    <definedName name="HTML_Control" localSheetId="9" hidden="1">{"'Macquarie'!$A$1:$J$53","'Buckingham'!$B$5:$G$20"}</definedName>
    <definedName name="HTML_Control" localSheetId="10" hidden="1">{"'Macquarie'!$A$1:$J$53","'Buckingham'!$B$5:$G$20"}</definedName>
    <definedName name="HTML_Control" localSheetId="11" hidden="1">{"'Macquarie'!$A$1:$J$53","'Buckingham'!$B$5:$G$20"}</definedName>
    <definedName name="HTML_Control" localSheetId="12" hidden="1">{"'Macquarie'!$A$1:$J$53","'Buckingham'!$B$5:$G$20"}</definedName>
    <definedName name="HTML_Control" localSheetId="13" hidden="1">{"'Macquarie'!$A$1:$J$53","'Buckingham'!$B$5:$G$20"}</definedName>
    <definedName name="HTML_Control" localSheetId="14" hidden="1">{"'Macquarie'!$A$1:$J$53","'Buckingham'!$B$5:$G$20"}</definedName>
    <definedName name="HTML_Control" hidden="1">{"'Macquarie'!$A$1:$J$53","'Buckingham'!$B$5:$G$20"}</definedName>
    <definedName name="HTML_Description" hidden="1">""</definedName>
    <definedName name="HTML_Email" hidden="1">"Andrew.Hawkey@electoral.tas.gov.au"</definedName>
    <definedName name="HTML_Header" hidden="1">"Macquarie"</definedName>
    <definedName name="HTML_LastUpdate" hidden="1">"20/5/98"</definedName>
    <definedName name="HTML_LineAfter" hidden="1">FALSE</definedName>
    <definedName name="HTML_LineBefore" hidden="1">FALSE</definedName>
    <definedName name="HTML_Name" hidden="1">"Tasmanian Electoral Office"</definedName>
    <definedName name="HTML_OBDlg2" hidden="1">TRUE</definedName>
    <definedName name="HTML_OBDlg4" hidden="1">TRUE</definedName>
    <definedName name="HTML_OS" hidden="1">1</definedName>
    <definedName name="HTML_PathFileMac" hidden="1">"Andrew:Buck.html"</definedName>
    <definedName name="HTML_Title" hidden="1">"98 LC Polling Night Program"</definedName>
    <definedName name="jhgjgh" localSheetId="0" hidden="1">{"'Macquarie'!$A$1:$J$53","'Buckingham'!$B$5:$G$20"}</definedName>
    <definedName name="jhgjgh" localSheetId="1" hidden="1">{"'Macquarie'!$A$1:$J$53","'Buckingham'!$B$5:$G$20"}</definedName>
    <definedName name="jhgjgh" localSheetId="2" hidden="1">{"'Macquarie'!$A$1:$J$53","'Buckingham'!$B$5:$G$20"}</definedName>
    <definedName name="jhgjgh" localSheetId="3" hidden="1">{"'Macquarie'!$A$1:$J$53","'Buckingham'!$B$5:$G$20"}</definedName>
    <definedName name="jhgjgh" localSheetId="4" hidden="1">{"'Macquarie'!$A$1:$J$53","'Buckingham'!$B$5:$G$20"}</definedName>
    <definedName name="jhgjgh" localSheetId="6" hidden="1">{"'Macquarie'!$A$1:$J$53","'Buckingham'!$B$5:$G$20"}</definedName>
    <definedName name="jhgjgh" localSheetId="7" hidden="1">{"'Macquarie'!$A$1:$J$53","'Buckingham'!$B$5:$G$20"}</definedName>
    <definedName name="jhgjgh" localSheetId="8" hidden="1">{"'Macquarie'!$A$1:$J$53","'Buckingham'!$B$5:$G$20"}</definedName>
    <definedName name="jhgjgh" localSheetId="9" hidden="1">{"'Macquarie'!$A$1:$J$53","'Buckingham'!$B$5:$G$20"}</definedName>
    <definedName name="jhgjgh" localSheetId="10" hidden="1">{"'Macquarie'!$A$1:$J$53","'Buckingham'!$B$5:$G$20"}</definedName>
    <definedName name="jhgjgh" localSheetId="11" hidden="1">{"'Macquarie'!$A$1:$J$53","'Buckingham'!$B$5:$G$20"}</definedName>
    <definedName name="jhgjgh" localSheetId="12" hidden="1">{"'Macquarie'!$A$1:$J$53","'Buckingham'!$B$5:$G$20"}</definedName>
    <definedName name="jhgjgh" localSheetId="13" hidden="1">{"'Macquarie'!$A$1:$J$53","'Buckingham'!$B$5:$G$20"}</definedName>
    <definedName name="jhgjgh" localSheetId="14" hidden="1">{"'Macquarie'!$A$1:$J$53","'Buckingham'!$B$5:$G$20"}</definedName>
    <definedName name="jhgjgh" hidden="1">{"'Macquarie'!$A$1:$J$53","'Buckingham'!$B$5:$G$20"}</definedName>
    <definedName name="_xlnm.Print_Area" localSheetId="0">Badu!$A$1:$O$22</definedName>
    <definedName name="_xlnm.Print_Area" localSheetId="1">Bamaga!$A$1:$M$15</definedName>
    <definedName name="_xlnm.Print_Area" localSheetId="2">Boigu!$A$1:$O$22</definedName>
    <definedName name="_xlnm.Print_Area" localSheetId="3">Dauan!$A$1:$O$22</definedName>
    <definedName name="_xlnm.Print_Area" localSheetId="4">Erub!$A$1:$M$15</definedName>
    <definedName name="_xlnm.Print_Area" localSheetId="6">Masig!$A$1:$M$15</definedName>
    <definedName name="_xlnm.Print_Area" localSheetId="7">Mer!$A$1:$M$15</definedName>
    <definedName name="_xlnm.Print_Area" localSheetId="8">'Ngurapi &amp; Muralag'!$A$1:$O$22</definedName>
    <definedName name="_xlnm.Print_Area" localSheetId="9">'Port Kennedy'!$A$1:$M$16</definedName>
    <definedName name="_xlnm.Print_Area" localSheetId="10">Poruma!$A$1:$M$16</definedName>
    <definedName name="_xlnm.Print_Area" localSheetId="11">Saibai!$A$1:$O$22</definedName>
    <definedName name="_xlnm.Print_Area" localSheetId="12">'St Pauls'!$A$1:$M$16</definedName>
    <definedName name="_xlnm.Print_Area" localSheetId="13">TRAWQ!$A$1:$U$28</definedName>
    <definedName name="_xlnm.Print_Area" localSheetId="14">Ugar!$A$1:$M$16</definedName>
    <definedName name="TotC" localSheetId="0">#REF!</definedName>
    <definedName name="TotC" localSheetId="1">#REF!</definedName>
    <definedName name="TotC" localSheetId="2">#REF!</definedName>
    <definedName name="TotC" localSheetId="3">#REF!</definedName>
    <definedName name="TotC" localSheetId="4">#REF!</definedName>
    <definedName name="TotC" localSheetId="6">#REF!</definedName>
    <definedName name="TotC" localSheetId="7">#REF!</definedName>
    <definedName name="TotC" localSheetId="8">#REF!</definedName>
    <definedName name="TotC" localSheetId="9">#REF!</definedName>
    <definedName name="TotC" localSheetId="10">#REF!</definedName>
    <definedName name="TotC" localSheetId="11">#REF!</definedName>
    <definedName name="TotC" localSheetId="12">#REF!</definedName>
    <definedName name="TotC" localSheetId="13">#REF!</definedName>
    <definedName name="TotC" localSheetId="14">#REF!</definedName>
    <definedName name="TotC">#REF!</definedName>
  </definedNames>
  <calcPr calcId="145621"/>
</workbook>
</file>

<file path=xl/calcChain.xml><?xml version="1.0" encoding="utf-8"?>
<calcChain xmlns="http://schemas.openxmlformats.org/spreadsheetml/2006/main">
  <c r="J22" i="19" l="1"/>
  <c r="H20" i="19"/>
  <c r="H22" i="19" s="1"/>
  <c r="F20" i="19"/>
  <c r="F22" i="19" s="1"/>
  <c r="D20" i="19"/>
  <c r="L20" i="19" s="1"/>
  <c r="H17" i="19"/>
  <c r="F17" i="19"/>
  <c r="D17" i="19"/>
  <c r="D12" i="19"/>
  <c r="N10" i="19"/>
  <c r="L12" i="19" s="1"/>
  <c r="J10" i="19"/>
  <c r="H12" i="19" s="1"/>
  <c r="N1" i="19"/>
  <c r="F12" i="19" l="1"/>
  <c r="D22" i="19"/>
  <c r="L22" i="19" s="1"/>
  <c r="L1" i="9"/>
  <c r="H10" i="9"/>
  <c r="L10" i="9"/>
  <c r="D12" i="9"/>
  <c r="F12" i="9"/>
  <c r="J12" i="9"/>
  <c r="G18" i="18" l="1"/>
  <c r="H18" i="18"/>
  <c r="I18" i="18"/>
  <c r="J18" i="18"/>
  <c r="K18" i="18"/>
  <c r="L18" i="18"/>
  <c r="F18" i="18"/>
  <c r="O12" i="18"/>
  <c r="N4" i="18"/>
  <c r="O4" i="18" s="1"/>
  <c r="N5" i="18"/>
  <c r="O5" i="18" s="1"/>
  <c r="N6" i="18"/>
  <c r="O6" i="18" s="1"/>
  <c r="N7" i="18"/>
  <c r="O7" i="18" s="1"/>
  <c r="N8" i="18"/>
  <c r="N9" i="18"/>
  <c r="O9" i="18" s="1"/>
  <c r="N10" i="18"/>
  <c r="N11" i="18"/>
  <c r="N12" i="18"/>
  <c r="N13" i="18"/>
  <c r="N14" i="18"/>
  <c r="N15" i="18"/>
  <c r="N16" i="18"/>
  <c r="N3" i="18"/>
  <c r="D4" i="18"/>
  <c r="D5" i="18"/>
  <c r="D6" i="18"/>
  <c r="D7" i="18"/>
  <c r="D9" i="18"/>
  <c r="D12" i="18"/>
  <c r="D14" i="18"/>
  <c r="C15" i="18"/>
  <c r="C12" i="18"/>
  <c r="C11" i="18"/>
  <c r="C9" i="18"/>
  <c r="C6" i="18"/>
  <c r="C4" i="18"/>
  <c r="B16" i="18"/>
  <c r="B15" i="18"/>
  <c r="D15" i="18" s="1"/>
  <c r="B13" i="18"/>
  <c r="B12" i="18"/>
  <c r="B11" i="18"/>
  <c r="D11" i="18" s="1"/>
  <c r="B9" i="18"/>
  <c r="B8" i="18"/>
  <c r="B7" i="18"/>
  <c r="B6" i="18"/>
  <c r="B4" i="18"/>
  <c r="B3" i="18"/>
  <c r="O15" i="18" l="1"/>
  <c r="O14" i="18"/>
  <c r="O11" i="18"/>
  <c r="B18" i="18"/>
  <c r="N18" i="18"/>
  <c r="R12" i="15"/>
  <c r="J12" i="12"/>
  <c r="J12" i="3"/>
  <c r="J12" i="10"/>
  <c r="L12" i="7"/>
  <c r="J12" i="17"/>
  <c r="H10" i="17"/>
  <c r="L1" i="17"/>
  <c r="H10" i="16"/>
  <c r="D12" i="16" s="1"/>
  <c r="L1" i="16"/>
  <c r="P22" i="15"/>
  <c r="P24" i="15" s="1"/>
  <c r="P26" i="15" s="1"/>
  <c r="P28" i="15" s="1"/>
  <c r="N22" i="15"/>
  <c r="N24" i="15" s="1"/>
  <c r="N26" i="15" s="1"/>
  <c r="N28" i="15" s="1"/>
  <c r="N20" i="15"/>
  <c r="L20" i="15"/>
  <c r="L22" i="15" s="1"/>
  <c r="L24" i="15" s="1"/>
  <c r="L26" i="15" s="1"/>
  <c r="L28" i="15" s="1"/>
  <c r="J20" i="15"/>
  <c r="J22" i="15" s="1"/>
  <c r="J24" i="15" s="1"/>
  <c r="J26" i="15" s="1"/>
  <c r="J28" i="15" s="1"/>
  <c r="H20" i="15"/>
  <c r="H22" i="15" s="1"/>
  <c r="H24" i="15" s="1"/>
  <c r="H26" i="15" s="1"/>
  <c r="H28" i="15" s="1"/>
  <c r="F20" i="15"/>
  <c r="F22" i="15" s="1"/>
  <c r="F24" i="15" s="1"/>
  <c r="F26" i="15" s="1"/>
  <c r="F28" i="15" s="1"/>
  <c r="D20" i="15"/>
  <c r="N17" i="15"/>
  <c r="L17" i="15"/>
  <c r="J17" i="15"/>
  <c r="H17" i="15"/>
  <c r="F17" i="15"/>
  <c r="D17" i="15"/>
  <c r="P10" i="15"/>
  <c r="T1" i="15"/>
  <c r="H10" i="14"/>
  <c r="L1" i="14"/>
  <c r="J22" i="13"/>
  <c r="H20" i="13"/>
  <c r="H22" i="13" s="1"/>
  <c r="F20" i="13"/>
  <c r="F22" i="13" s="1"/>
  <c r="D20" i="13"/>
  <c r="D22" i="13" s="1"/>
  <c r="H17" i="13"/>
  <c r="F17" i="13"/>
  <c r="D17" i="13"/>
  <c r="J10" i="13"/>
  <c r="N1" i="13"/>
  <c r="H10" i="12"/>
  <c r="F12" i="12" s="1"/>
  <c r="L1" i="12"/>
  <c r="J22" i="11"/>
  <c r="H20" i="11"/>
  <c r="H22" i="11" s="1"/>
  <c r="F20" i="11"/>
  <c r="F22" i="11" s="1"/>
  <c r="D20" i="11"/>
  <c r="D22" i="11" s="1"/>
  <c r="H17" i="11"/>
  <c r="F17" i="11"/>
  <c r="D17" i="11"/>
  <c r="J10" i="11"/>
  <c r="H12" i="11" s="1"/>
  <c r="N1" i="11"/>
  <c r="L10" i="10"/>
  <c r="H10" i="10"/>
  <c r="L1" i="10"/>
  <c r="H10" i="8"/>
  <c r="L1" i="8"/>
  <c r="L22" i="7"/>
  <c r="J22" i="2"/>
  <c r="J22" i="5"/>
  <c r="J22" i="7"/>
  <c r="H20" i="7"/>
  <c r="H22" i="7" s="1"/>
  <c r="F20" i="7"/>
  <c r="F22" i="7" s="1"/>
  <c r="D20" i="7"/>
  <c r="D22" i="7" s="1"/>
  <c r="H17" i="7"/>
  <c r="F17" i="7"/>
  <c r="D17" i="7"/>
  <c r="J10" i="7"/>
  <c r="N1" i="7"/>
  <c r="L10" i="16" l="1"/>
  <c r="F12" i="16"/>
  <c r="L10" i="17"/>
  <c r="F12" i="17"/>
  <c r="D12" i="17"/>
  <c r="R20" i="15"/>
  <c r="T10" i="15"/>
  <c r="J12" i="15"/>
  <c r="F12" i="15"/>
  <c r="N12" i="15"/>
  <c r="D12" i="15"/>
  <c r="H12" i="15"/>
  <c r="L12" i="15"/>
  <c r="D22" i="15"/>
  <c r="L10" i="14"/>
  <c r="J12" i="14" s="1"/>
  <c r="F12" i="14"/>
  <c r="D12" i="14"/>
  <c r="L22" i="13"/>
  <c r="D12" i="13"/>
  <c r="H12" i="13"/>
  <c r="L20" i="13"/>
  <c r="N10" i="13"/>
  <c r="F12" i="13"/>
  <c r="D12" i="12"/>
  <c r="L10" i="12"/>
  <c r="L22" i="11"/>
  <c r="N10" i="11"/>
  <c r="F12" i="11"/>
  <c r="D12" i="11"/>
  <c r="L20" i="11"/>
  <c r="F12" i="10"/>
  <c r="D12" i="10"/>
  <c r="L10" i="8"/>
  <c r="J12" i="8" s="1"/>
  <c r="F12" i="8"/>
  <c r="D12" i="8"/>
  <c r="F12" i="7"/>
  <c r="N10" i="7"/>
  <c r="L20" i="7"/>
  <c r="D12" i="7"/>
  <c r="H12" i="7"/>
  <c r="H17" i="5"/>
  <c r="F17" i="5"/>
  <c r="D17" i="5"/>
  <c r="F20" i="5"/>
  <c r="F22" i="5" s="1"/>
  <c r="D20" i="5"/>
  <c r="D22" i="5" s="1"/>
  <c r="N1" i="5"/>
  <c r="C13" i="18" l="1"/>
  <c r="D13" i="18" s="1"/>
  <c r="O13" i="18" s="1"/>
  <c r="L12" i="13"/>
  <c r="C8" i="18"/>
  <c r="D8" i="18" s="1"/>
  <c r="O8" i="18" s="1"/>
  <c r="C10" i="18"/>
  <c r="D10" i="18" s="1"/>
  <c r="O10" i="18" s="1"/>
  <c r="L12" i="11"/>
  <c r="C16" i="18"/>
  <c r="D16" i="18" s="1"/>
  <c r="O16" i="18" s="1"/>
  <c r="J12" i="16"/>
  <c r="R22" i="15"/>
  <c r="D24" i="15"/>
  <c r="H20" i="5"/>
  <c r="H22" i="5" s="1"/>
  <c r="L22" i="5" s="1"/>
  <c r="J10" i="5"/>
  <c r="H12" i="5" s="1"/>
  <c r="L1" i="3"/>
  <c r="H17" i="2"/>
  <c r="F17" i="2"/>
  <c r="D17" i="2"/>
  <c r="R24" i="15" l="1"/>
  <c r="D26" i="15"/>
  <c r="D12" i="5"/>
  <c r="F12" i="5"/>
  <c r="N10" i="5"/>
  <c r="L20" i="5"/>
  <c r="H10" i="3"/>
  <c r="H20" i="2"/>
  <c r="H22" i="2" s="1"/>
  <c r="D20" i="2"/>
  <c r="D22" i="2" s="1"/>
  <c r="N1" i="2"/>
  <c r="C3" i="18" l="1"/>
  <c r="L12" i="5"/>
  <c r="R26" i="15"/>
  <c r="D28" i="15"/>
  <c r="R28" i="15" s="1"/>
  <c r="L10" i="3"/>
  <c r="D12" i="3"/>
  <c r="F12" i="3"/>
  <c r="J10" i="2"/>
  <c r="F12" i="2" s="1"/>
  <c r="F20" i="2"/>
  <c r="F22" i="2" s="1"/>
  <c r="L22" i="2" s="1"/>
  <c r="H12" i="2" l="1"/>
  <c r="D3" i="18"/>
  <c r="C18" i="18"/>
  <c r="D12" i="2"/>
  <c r="L20" i="2"/>
  <c r="N10" i="2"/>
  <c r="L12" i="2" s="1"/>
  <c r="O3" i="18" l="1"/>
  <c r="D18" i="18"/>
  <c r="O18" i="18" s="1"/>
</calcChain>
</file>

<file path=xl/sharedStrings.xml><?xml version="1.0" encoding="utf-8"?>
<sst xmlns="http://schemas.openxmlformats.org/spreadsheetml/2006/main" count="368" uniqueCount="118">
  <si>
    <t>Total votes</t>
  </si>
  <si>
    <t>Count 3</t>
    <phoneticPr fontId="34"/>
  </si>
  <si>
    <t>Count 4</t>
  </si>
  <si>
    <t>Count 5</t>
  </si>
  <si>
    <t>Votes transferred</t>
    <phoneticPr fontId="34"/>
  </si>
  <si>
    <t>CANDIDATES</t>
  </si>
  <si>
    <t>Formal
votes</t>
  </si>
  <si>
    <t>Informal</t>
  </si>
  <si>
    <t>Total ballot papers counted</t>
  </si>
  <si>
    <t xml:space="preserve">  % Formal vote</t>
  </si>
  <si>
    <t>informal</t>
  </si>
  <si>
    <t>Last updated</t>
    <phoneticPr fontId="36" type="noConversion"/>
  </si>
  <si>
    <r>
      <t>Distribution of preferences</t>
    </r>
    <r>
      <rPr>
        <b/>
        <sz val="14"/>
        <color indexed="62"/>
        <rFont val="Helv"/>
      </rPr>
      <t/>
    </r>
  </si>
  <si>
    <t>Exhausted
votes</t>
  </si>
  <si>
    <t xml:space="preserve">  Remarks</t>
  </si>
  <si>
    <t>Count 1</t>
    <phoneticPr fontId="34"/>
  </si>
  <si>
    <t>Total votes</t>
    <phoneticPr fontId="34"/>
  </si>
  <si>
    <t>First preferences</t>
    <phoneticPr fontId="34"/>
  </si>
  <si>
    <t>Count 2</t>
    <phoneticPr fontId="34"/>
  </si>
  <si>
    <t>Votes transferred</t>
    <phoneticPr fontId="34"/>
  </si>
  <si>
    <t xml:space="preserve">  Total</t>
  </si>
  <si>
    <t>Ward of</t>
  </si>
  <si>
    <t>First preference votes</t>
  </si>
  <si>
    <t>votes cast</t>
  </si>
  <si>
    <t>BOIGU</t>
  </si>
  <si>
    <t>estimated electors</t>
  </si>
  <si>
    <t>NONA, Maluwap Ali</t>
  </si>
  <si>
    <t>BAIRA, Horace (Jnr)</t>
  </si>
  <si>
    <t>Guivarra, Wayne</t>
  </si>
  <si>
    <t>BAMAGA</t>
  </si>
  <si>
    <t>WILLIAMS, Reginald</t>
  </si>
  <si>
    <t>NEWMAN, Edward Jamal</t>
  </si>
  <si>
    <t>Not required</t>
  </si>
  <si>
    <t>Williams elected</t>
  </si>
  <si>
    <t>BADU</t>
  </si>
  <si>
    <t>PETER, Eric John</t>
  </si>
  <si>
    <t>BANU, Donald</t>
  </si>
  <si>
    <t>TOBY, Dimas</t>
  </si>
  <si>
    <t>DAUAN</t>
  </si>
  <si>
    <t>ELISALA, Torenzo</t>
  </si>
  <si>
    <t>MAKA, Sam Colin George</t>
  </si>
  <si>
    <t>GAIDAN, Joel</t>
  </si>
  <si>
    <t>MAKA Elected</t>
  </si>
  <si>
    <t>ERUB</t>
  </si>
  <si>
    <t>DOOLAH, Elia</t>
  </si>
  <si>
    <t>BEDFORD, Kenny</t>
  </si>
  <si>
    <t>MASIG</t>
  </si>
  <si>
    <t>NAI, Ted Fraser</t>
  </si>
  <si>
    <t>MOSBY, Hilda</t>
  </si>
  <si>
    <t>MER</t>
  </si>
  <si>
    <t>MAZA, Terence 'Lloyd'</t>
  </si>
  <si>
    <t>NOAH, Aven S</t>
  </si>
  <si>
    <t>Noah elected</t>
  </si>
  <si>
    <t>NGURAPI &amp; MURALAG</t>
  </si>
  <si>
    <t>KANAI, Garagu</t>
  </si>
  <si>
    <t>LOBAN, Yen</t>
  </si>
  <si>
    <t>MAKAKU, Isaac</t>
  </si>
  <si>
    <t>ELISALA Excluded</t>
  </si>
  <si>
    <t>PORT KENNEDY</t>
  </si>
  <si>
    <t>SAGIGI, Robert</t>
  </si>
  <si>
    <t>FUJII, Romina</t>
  </si>
  <si>
    <t>Fujii elected</t>
  </si>
  <si>
    <t>PORUMA</t>
  </si>
  <si>
    <t>PEARSON, Francis</t>
  </si>
  <si>
    <t>MOSBY, Phillemon</t>
  </si>
  <si>
    <t>Pearson elected</t>
  </si>
  <si>
    <t>SAIBAI</t>
  </si>
  <si>
    <t>WAIA, Isaac</t>
  </si>
  <si>
    <t>ANIBA, Chelsea</t>
  </si>
  <si>
    <t>ENOSA, Ron Maxwell</t>
  </si>
  <si>
    <t>ST PAULS</t>
  </si>
  <si>
    <t>LUI, Kiwat C</t>
  </si>
  <si>
    <t>KRIS, John T</t>
  </si>
  <si>
    <t>TRAWQ</t>
  </si>
  <si>
    <t>STEPHEN, Sereako</t>
  </si>
  <si>
    <t>STEPHEN, Sam</t>
  </si>
  <si>
    <t>DAVID, Ned</t>
  </si>
  <si>
    <t>HARRY, Abigail</t>
  </si>
  <si>
    <t>ABEDNEGO, John Stephen</t>
  </si>
  <si>
    <t>GELA, Saimo Bertha June</t>
  </si>
  <si>
    <t>Stephen, Sam Excluded</t>
  </si>
  <si>
    <t>David Excluded</t>
  </si>
  <si>
    <t>Gela Excluded</t>
  </si>
  <si>
    <t>Harry Excluded</t>
  </si>
  <si>
    <t>Abednego Elected</t>
  </si>
  <si>
    <t>UGAR</t>
  </si>
  <si>
    <t>STEPHEN, Jerry Dixie</t>
  </si>
  <si>
    <t>BERO, Florianna</t>
  </si>
  <si>
    <t>Reconciliation of Votes Cast and Ballot Papers Counted</t>
  </si>
  <si>
    <t>Badu</t>
  </si>
  <si>
    <t>Bamaga</t>
  </si>
  <si>
    <t>Boigu</t>
  </si>
  <si>
    <t>Dauan</t>
  </si>
  <si>
    <t>Erub</t>
  </si>
  <si>
    <t>Masig</t>
  </si>
  <si>
    <t>Mer</t>
  </si>
  <si>
    <t>Ngurapai &amp; Muralag</t>
  </si>
  <si>
    <t>Port Kennedy</t>
  </si>
  <si>
    <t>Poruma</t>
  </si>
  <si>
    <t>Saibai</t>
  </si>
  <si>
    <t>St Pauls</t>
  </si>
  <si>
    <t>Ugar</t>
  </si>
  <si>
    <t>Votes Cast</t>
  </si>
  <si>
    <t>Ballot Papers Counted</t>
  </si>
  <si>
    <t>Difference</t>
  </si>
  <si>
    <t>Postal vote received too late</t>
  </si>
  <si>
    <t>Postal vote not returned</t>
  </si>
  <si>
    <t>Declaration not signed</t>
  </si>
  <si>
    <t>Declaration not completed correctly</t>
  </si>
  <si>
    <t>Missing ballot papers</t>
  </si>
  <si>
    <t>Total</t>
  </si>
  <si>
    <t>All Wards</t>
  </si>
  <si>
    <t>Not on Roll</t>
  </si>
  <si>
    <t>Challenged votes upheld</t>
  </si>
  <si>
    <t>KUBIN</t>
  </si>
  <si>
    <t>NONA, David E</t>
  </si>
  <si>
    <t>SAVAGE, Saila</t>
  </si>
  <si>
    <t>JOE,                Fred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</si>
</sst>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\ 000"/>
    <numFmt numFmtId="165" formatCode="#\ ##0"/>
    <numFmt numFmtId="166" formatCode="#\ ##0__"/>
    <numFmt numFmtId="167" formatCode="0__"/>
    <numFmt numFmtId="168" formatCode="#,##0;[Red]#,##0"/>
    <numFmt numFmtId="169" formatCode="#,##0;[Red]\(#,##0\)"/>
  </numFmts>
  <fonts count="46">
    <font>
      <sz val="9"/>
      <name val="Helv"/>
    </font>
    <font>
      <sz val="14"/>
      <name val="Geneva"/>
    </font>
    <font>
      <sz val="11"/>
      <name val="B Clearface Bold"/>
    </font>
    <font>
      <sz val="9"/>
      <name val="Helv"/>
    </font>
    <font>
      <sz val="24"/>
      <color indexed="9"/>
      <name val="Blk Clearface Black"/>
    </font>
    <font>
      <sz val="12"/>
      <name val="Blk Clearface Black"/>
    </font>
    <font>
      <b/>
      <sz val="11"/>
      <color indexed="9"/>
      <name val="N Helvetica Narrow"/>
    </font>
    <font>
      <sz val="10"/>
      <name val="Helv"/>
    </font>
    <font>
      <sz val="10"/>
      <name val="Geneva"/>
    </font>
    <font>
      <sz val="10"/>
      <name val="Verdana"/>
      <family val="2"/>
    </font>
    <font>
      <b/>
      <sz val="11"/>
      <color indexed="9"/>
      <name val="Helv"/>
    </font>
    <font>
      <sz val="10"/>
      <name val="B Clearface Bold"/>
    </font>
    <font>
      <sz val="26"/>
      <color indexed="56"/>
      <name val="Helv"/>
    </font>
    <font>
      <sz val="26"/>
      <name val="Helv"/>
    </font>
    <font>
      <sz val="16"/>
      <color indexed="56"/>
      <name val="Helv"/>
    </font>
    <font>
      <sz val="16"/>
      <name val="Helv"/>
    </font>
    <font>
      <sz val="12"/>
      <color indexed="56"/>
      <name val="N Helvetica Narrow"/>
    </font>
    <font>
      <b/>
      <sz val="16"/>
      <color indexed="10"/>
      <name val="Helv"/>
    </font>
    <font>
      <sz val="10"/>
      <color indexed="62"/>
      <name val="Helv"/>
    </font>
    <font>
      <sz val="12"/>
      <color indexed="62"/>
      <name val="N Helvetica Narrow"/>
    </font>
    <font>
      <sz val="15"/>
      <name val="Helv"/>
    </font>
    <font>
      <sz val="12"/>
      <name val="N Helvetica Narrow"/>
    </font>
    <font>
      <b/>
      <i/>
      <sz val="12"/>
      <color indexed="56"/>
      <name val="Helv"/>
    </font>
    <font>
      <sz val="10"/>
      <color indexed="56"/>
      <name val="Helv"/>
    </font>
    <font>
      <b/>
      <sz val="12"/>
      <color indexed="56"/>
      <name val="Helv"/>
    </font>
    <font>
      <sz val="12"/>
      <color indexed="56"/>
      <name val="Helv"/>
    </font>
    <font>
      <sz val="9"/>
      <color indexed="56"/>
      <name val="Helv"/>
    </font>
    <font>
      <b/>
      <sz val="12"/>
      <color indexed="8"/>
      <name val="Helv"/>
    </font>
    <font>
      <sz val="12"/>
      <name val="Helv"/>
    </font>
    <font>
      <sz val="12"/>
      <color indexed="62"/>
      <name val="Helv"/>
    </font>
    <font>
      <b/>
      <sz val="12"/>
      <name val="Helv"/>
    </font>
    <font>
      <b/>
      <sz val="12"/>
      <color indexed="62"/>
      <name val="Helv"/>
    </font>
    <font>
      <sz val="14"/>
      <color indexed="37"/>
      <name val="Helv"/>
    </font>
    <font>
      <sz val="18"/>
      <name val="Helv"/>
    </font>
    <font>
      <sz val="8"/>
      <name val="Helv"/>
    </font>
    <font>
      <b/>
      <i/>
      <sz val="14"/>
      <color indexed="10"/>
      <name val="Arial"/>
      <family val="2"/>
    </font>
    <font>
      <sz val="8"/>
      <name val="Arial"/>
      <family val="2"/>
    </font>
    <font>
      <sz val="10"/>
      <color indexed="56"/>
      <name val="Arial Narrow"/>
      <family val="2"/>
    </font>
    <font>
      <b/>
      <sz val="16"/>
      <color indexed="56"/>
      <name val="Helv"/>
    </font>
    <font>
      <b/>
      <sz val="14"/>
      <color indexed="62"/>
      <name val="Helv"/>
    </font>
    <font>
      <sz val="11"/>
      <name val="Helv"/>
    </font>
    <font>
      <sz val="12"/>
      <color indexed="56"/>
      <name val="Arial Narrow"/>
      <family val="2"/>
    </font>
    <font>
      <b/>
      <sz val="12"/>
      <color indexed="56"/>
      <name val="Arial Narrow"/>
      <family val="2"/>
    </font>
    <font>
      <sz val="14"/>
      <name val="Helv"/>
    </font>
    <font>
      <b/>
      <sz val="14"/>
      <name val="Helv"/>
    </font>
    <font>
      <b/>
      <sz val="11"/>
      <color rgb="FFFF0000"/>
      <name val="Helv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19"/>
      </bottom>
      <diagonal/>
    </border>
    <border>
      <left style="medium">
        <color indexed="19"/>
      </left>
      <right/>
      <top/>
      <bottom style="medium">
        <color indexed="19"/>
      </bottom>
      <diagonal/>
    </border>
    <border>
      <left style="medium">
        <color indexed="19"/>
      </left>
      <right/>
      <top/>
      <bottom/>
      <diagonal/>
    </border>
    <border>
      <left/>
      <right/>
      <top style="medium">
        <color indexed="1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6">
    <xf numFmtId="0" fontId="0" fillId="0" borderId="0"/>
    <xf numFmtId="0" fontId="1" fillId="0" borderId="0">
      <alignment horizontal="right" vertical="center"/>
    </xf>
    <xf numFmtId="0" fontId="2" fillId="0" borderId="1">
      <alignment horizontal="left" vertical="center"/>
    </xf>
    <xf numFmtId="0" fontId="4" fillId="2" borderId="0">
      <alignment horizontal="centerContinuous" vertical="center"/>
    </xf>
    <xf numFmtId="0" fontId="5" fillId="0" borderId="0" applyNumberFormat="0">
      <alignment horizontal="right" vertical="center"/>
    </xf>
    <xf numFmtId="0" fontId="2" fillId="0" borderId="0" applyFont="0">
      <alignment horizontal="centerContinuous" vertical="center"/>
    </xf>
    <xf numFmtId="164" fontId="2" fillId="0" borderId="2">
      <alignment horizontal="right" vertical="center"/>
    </xf>
    <xf numFmtId="0" fontId="6" fillId="2" borderId="0">
      <alignment horizontal="centerContinuous" vertical="center"/>
    </xf>
    <xf numFmtId="0" fontId="2" fillId="0" borderId="1">
      <alignment horizontal="right" vertical="center"/>
    </xf>
    <xf numFmtId="0" fontId="7" fillId="0" borderId="0"/>
    <xf numFmtId="0" fontId="9" fillId="0" borderId="0"/>
    <xf numFmtId="0" fontId="10" fillId="2" borderId="0">
      <alignment horizontal="centerContinuous" vertical="center"/>
    </xf>
    <xf numFmtId="0" fontId="5" fillId="0" borderId="0">
      <alignment horizontal="right" vertical="center"/>
    </xf>
    <xf numFmtId="0" fontId="11" fillId="0" borderId="0">
      <alignment horizontal="center" vertical="center"/>
    </xf>
    <xf numFmtId="0" fontId="2" fillId="0" borderId="2">
      <alignment horizontal="left" vertical="center"/>
    </xf>
    <xf numFmtId="0" fontId="8" fillId="0" borderId="0">
      <alignment horizontal="right" vertical="center"/>
    </xf>
  </cellStyleXfs>
  <cellXfs count="134">
    <xf numFmtId="0" fontId="0" fillId="0" borderId="0" xfId="0"/>
    <xf numFmtId="0" fontId="13" fillId="0" borderId="0" xfId="10" applyFont="1" applyProtection="1"/>
    <xf numFmtId="0" fontId="15" fillId="0" borderId="0" xfId="10" applyFont="1" applyProtection="1"/>
    <xf numFmtId="0" fontId="7" fillId="0" borderId="0" xfId="9" applyProtection="1"/>
    <xf numFmtId="0" fontId="7" fillId="0" borderId="0" xfId="9" applyFont="1" applyProtection="1"/>
    <xf numFmtId="0" fontId="18" fillId="0" borderId="0" xfId="9" applyFont="1" applyFill="1" applyProtection="1"/>
    <xf numFmtId="0" fontId="18" fillId="0" borderId="0" xfId="9" applyFont="1" applyProtection="1"/>
    <xf numFmtId="10" fontId="19" fillId="0" borderId="0" xfId="9" applyNumberFormat="1" applyFont="1" applyAlignment="1" applyProtection="1">
      <alignment horizontal="right"/>
    </xf>
    <xf numFmtId="0" fontId="19" fillId="0" borderId="0" xfId="9" applyFont="1" applyAlignment="1" applyProtection="1">
      <alignment horizontal="left"/>
    </xf>
    <xf numFmtId="0" fontId="20" fillId="0" borderId="0" xfId="9" applyFont="1" applyFill="1" applyAlignment="1" applyProtection="1">
      <alignment horizontal="left"/>
    </xf>
    <xf numFmtId="0" fontId="21" fillId="0" borderId="0" xfId="9" applyFont="1" applyAlignment="1" applyProtection="1">
      <alignment horizontal="center"/>
    </xf>
    <xf numFmtId="165" fontId="19" fillId="0" borderId="0" xfId="9" applyNumberFormat="1" applyFont="1" applyAlignment="1" applyProtection="1">
      <alignment horizontal="left"/>
    </xf>
    <xf numFmtId="10" fontId="19" fillId="0" borderId="0" xfId="9" applyNumberFormat="1" applyFont="1" applyAlignment="1" applyProtection="1">
      <alignment horizontal="left"/>
    </xf>
    <xf numFmtId="0" fontId="19" fillId="0" borderId="0" xfId="9" applyFont="1" applyAlignment="1" applyProtection="1">
      <alignment horizontal="center"/>
    </xf>
    <xf numFmtId="0" fontId="23" fillId="0" borderId="0" xfId="9" applyFont="1" applyProtection="1"/>
    <xf numFmtId="0" fontId="24" fillId="0" borderId="0" xfId="9" applyFont="1" applyFill="1" applyAlignment="1" applyProtection="1">
      <alignment vertical="center"/>
    </xf>
    <xf numFmtId="0" fontId="25" fillId="0" borderId="0" xfId="9" applyFont="1" applyFill="1" applyAlignment="1" applyProtection="1">
      <alignment vertical="center"/>
    </xf>
    <xf numFmtId="0" fontId="24" fillId="0" borderId="0" xfId="9" applyFont="1" applyFill="1" applyBorder="1" applyAlignment="1" applyProtection="1">
      <alignment horizontal="center" vertical="center" wrapText="1"/>
    </xf>
    <xf numFmtId="0" fontId="25" fillId="0" borderId="0" xfId="9" applyFont="1" applyFill="1" applyAlignment="1" applyProtection="1">
      <alignment horizontal="center" vertical="center"/>
    </xf>
    <xf numFmtId="22" fontId="26" fillId="0" borderId="0" xfId="9" applyNumberFormat="1" applyFont="1" applyProtection="1"/>
    <xf numFmtId="0" fontId="7" fillId="0" borderId="3" xfId="9" applyBorder="1" applyProtection="1"/>
    <xf numFmtId="0" fontId="27" fillId="0" borderId="3" xfId="9" applyFont="1" applyFill="1" applyBorder="1" applyAlignment="1" applyProtection="1">
      <alignment vertical="center"/>
    </xf>
    <xf numFmtId="0" fontId="28" fillId="0" borderId="3" xfId="9" applyFont="1" applyFill="1" applyBorder="1" applyAlignment="1" applyProtection="1">
      <alignment vertical="center"/>
    </xf>
    <xf numFmtId="0" fontId="24" fillId="0" borderId="3" xfId="9" applyFont="1" applyFill="1" applyBorder="1" applyAlignment="1" applyProtection="1">
      <alignment horizontal="right" vertical="center" wrapText="1"/>
    </xf>
    <xf numFmtId="0" fontId="25" fillId="0" borderId="3" xfId="9" applyFont="1" applyFill="1" applyBorder="1" applyAlignment="1" applyProtection="1">
      <alignment vertical="center"/>
    </xf>
    <xf numFmtId="0" fontId="24" fillId="0" borderId="4" xfId="9" applyFont="1" applyFill="1" applyBorder="1" applyAlignment="1" applyProtection="1">
      <alignment horizontal="right" vertical="center" wrapText="1"/>
    </xf>
    <xf numFmtId="0" fontId="25" fillId="0" borderId="3" xfId="9" applyFont="1" applyFill="1" applyBorder="1" applyAlignment="1" applyProtection="1">
      <alignment horizontal="right" vertical="center" wrapText="1"/>
    </xf>
    <xf numFmtId="22" fontId="3" fillId="0" borderId="0" xfId="9" applyNumberFormat="1" applyFont="1" applyProtection="1"/>
    <xf numFmtId="0" fontId="28" fillId="0" borderId="0" xfId="9" applyFont="1" applyAlignment="1" applyProtection="1">
      <alignment horizontal="center" vertical="center"/>
    </xf>
    <xf numFmtId="167" fontId="25" fillId="0" borderId="0" xfId="9" applyNumberFormat="1" applyFont="1" applyFill="1" applyBorder="1" applyAlignment="1" applyProtection="1">
      <alignment vertical="center"/>
    </xf>
    <xf numFmtId="167" fontId="29" fillId="0" borderId="0" xfId="9" applyNumberFormat="1" applyFont="1" applyFill="1" applyBorder="1" applyAlignment="1" applyProtection="1">
      <alignment vertical="center"/>
    </xf>
    <xf numFmtId="167" fontId="28" fillId="0" borderId="0" xfId="9" applyNumberFormat="1" applyFont="1" applyFill="1" applyBorder="1" applyAlignment="1" applyProtection="1">
      <alignment vertical="center"/>
      <protection locked="0"/>
    </xf>
    <xf numFmtId="167" fontId="28" fillId="0" borderId="0" xfId="9" applyNumberFormat="1" applyFont="1" applyFill="1" applyBorder="1" applyAlignment="1" applyProtection="1">
      <alignment vertical="center"/>
    </xf>
    <xf numFmtId="166" fontId="28" fillId="0" borderId="5" xfId="9" applyNumberFormat="1" applyFont="1" applyFill="1" applyBorder="1" applyAlignment="1" applyProtection="1">
      <alignment vertical="center"/>
    </xf>
    <xf numFmtId="0" fontId="7" fillId="0" borderId="0" xfId="9" applyAlignment="1" applyProtection="1">
      <alignment vertical="center"/>
    </xf>
    <xf numFmtId="0" fontId="28" fillId="0" borderId="0" xfId="9" applyFont="1" applyBorder="1" applyAlignment="1" applyProtection="1">
      <alignment vertical="center"/>
    </xf>
    <xf numFmtId="166" fontId="28" fillId="0" borderId="0" xfId="9" applyNumberFormat="1" applyFont="1" applyFill="1" applyBorder="1" applyAlignment="1" applyProtection="1">
      <alignment vertical="center"/>
    </xf>
    <xf numFmtId="166" fontId="30" fillId="0" borderId="5" xfId="9" applyNumberFormat="1" applyFont="1" applyFill="1" applyBorder="1" applyAlignment="1" applyProtection="1">
      <alignment vertical="center"/>
    </xf>
    <xf numFmtId="0" fontId="7" fillId="0" borderId="0" xfId="9" applyBorder="1" applyProtection="1"/>
    <xf numFmtId="0" fontId="28" fillId="0" borderId="0" xfId="9" applyFont="1" applyAlignment="1" applyProtection="1">
      <alignment vertical="center"/>
    </xf>
    <xf numFmtId="167" fontId="24" fillId="0" borderId="0" xfId="9" applyNumberFormat="1" applyFont="1" applyFill="1" applyBorder="1" applyAlignment="1" applyProtection="1">
      <alignment vertical="center"/>
    </xf>
    <xf numFmtId="167" fontId="31" fillId="0" borderId="0" xfId="9" applyNumberFormat="1" applyFont="1" applyFill="1" applyBorder="1" applyAlignment="1" applyProtection="1">
      <alignment vertical="center"/>
    </xf>
    <xf numFmtId="167" fontId="30" fillId="0" borderId="0" xfId="9" applyNumberFormat="1" applyFont="1" applyFill="1" applyBorder="1" applyAlignment="1" applyProtection="1">
      <alignment vertical="center"/>
    </xf>
    <xf numFmtId="0" fontId="25" fillId="0" borderId="0" xfId="9" applyFont="1" applyAlignment="1" applyProtection="1">
      <alignment vertical="center"/>
    </xf>
    <xf numFmtId="10" fontId="25" fillId="0" borderId="0" xfId="9" applyNumberFormat="1" applyFont="1" applyFill="1" applyAlignment="1" applyProtection="1">
      <alignment horizontal="left"/>
    </xf>
    <xf numFmtId="0" fontId="25" fillId="0" borderId="0" xfId="9" applyFont="1" applyFill="1" applyAlignment="1" applyProtection="1">
      <alignment horizontal="left"/>
    </xf>
    <xf numFmtId="0" fontId="32" fillId="0" borderId="0" xfId="9" applyFont="1" applyAlignment="1" applyProtection="1">
      <alignment horizontal="centerContinuous"/>
    </xf>
    <xf numFmtId="0" fontId="33" fillId="0" borderId="0" xfId="9" applyFont="1" applyFill="1" applyAlignment="1" applyProtection="1">
      <alignment horizontal="centerContinuous"/>
    </xf>
    <xf numFmtId="0" fontId="33" fillId="0" borderId="0" xfId="9" applyFont="1" applyAlignment="1" applyProtection="1">
      <alignment horizontal="centerContinuous"/>
    </xf>
    <xf numFmtId="10" fontId="25" fillId="0" borderId="0" xfId="9" applyNumberFormat="1" applyFont="1" applyFill="1" applyBorder="1" applyAlignment="1" applyProtection="1">
      <alignment vertical="center"/>
    </xf>
    <xf numFmtId="0" fontId="25" fillId="0" borderId="5" xfId="9" applyFont="1" applyFill="1" applyBorder="1" applyProtection="1"/>
    <xf numFmtId="0" fontId="12" fillId="0" borderId="0" xfId="10" applyFont="1" applyProtection="1"/>
    <xf numFmtId="0" fontId="14" fillId="0" borderId="0" xfId="10" applyFont="1" applyProtection="1"/>
    <xf numFmtId="0" fontId="17" fillId="0" borderId="0" xfId="0" applyFont="1" applyAlignment="1" applyProtection="1"/>
    <xf numFmtId="0" fontId="22" fillId="0" borderId="0" xfId="10" applyFont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center"/>
    </xf>
    <xf numFmtId="0" fontId="3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18" fontId="35" fillId="0" borderId="0" xfId="0" applyNumberFormat="1" applyFont="1" applyAlignment="1">
      <alignment horizontal="left" vertical="center"/>
    </xf>
    <xf numFmtId="0" fontId="37" fillId="0" borderId="0" xfId="9" applyFont="1" applyFill="1" applyBorder="1" applyAlignment="1" applyProtection="1">
      <alignment horizontal="center" vertical="center" wrapText="1"/>
    </xf>
    <xf numFmtId="0" fontId="37" fillId="0" borderId="0" xfId="9" applyFont="1" applyFill="1" applyBorder="1" applyAlignment="1" applyProtection="1">
      <alignment horizontal="centerContinuous" vertical="center" wrapText="1"/>
    </xf>
    <xf numFmtId="0" fontId="23" fillId="0" borderId="0" xfId="9" applyFont="1" applyAlignment="1" applyProtection="1">
      <alignment horizontal="centerContinuous"/>
    </xf>
    <xf numFmtId="0" fontId="25" fillId="0" borderId="0" xfId="9" applyFont="1" applyFill="1" applyAlignment="1" applyProtection="1">
      <alignment horizontal="centerContinuous" vertical="center"/>
    </xf>
    <xf numFmtId="0" fontId="40" fillId="0" borderId="0" xfId="9" applyFont="1" applyProtection="1"/>
    <xf numFmtId="0" fontId="41" fillId="0" borderId="0" xfId="9" applyFont="1" applyFill="1" applyBorder="1" applyAlignment="1" applyProtection="1">
      <alignment vertical="center"/>
    </xf>
    <xf numFmtId="0" fontId="42" fillId="0" borderId="0" xfId="9" applyFont="1" applyFill="1" applyBorder="1" applyAlignment="1" applyProtection="1">
      <alignment horizontal="center" vertical="center" wrapText="1"/>
    </xf>
    <xf numFmtId="0" fontId="41" fillId="0" borderId="0" xfId="9" applyFont="1" applyFill="1" applyAlignment="1" applyProtection="1">
      <alignment vertical="center"/>
    </xf>
    <xf numFmtId="0" fontId="41" fillId="0" borderId="0" xfId="9" applyFont="1" applyFill="1" applyBorder="1" applyAlignment="1" applyProtection="1">
      <alignment horizontal="left" vertical="center" wrapText="1"/>
    </xf>
    <xf numFmtId="166" fontId="30" fillId="0" borderId="0" xfId="9" applyNumberFormat="1" applyFont="1" applyFill="1" applyBorder="1" applyAlignment="1" applyProtection="1">
      <alignment vertical="center"/>
    </xf>
    <xf numFmtId="166" fontId="25" fillId="0" borderId="0" xfId="9" applyNumberFormat="1" applyFont="1" applyFill="1" applyBorder="1" applyAlignment="1" applyProtection="1">
      <alignment vertical="center"/>
    </xf>
    <xf numFmtId="166" fontId="28" fillId="0" borderId="0" xfId="9" applyNumberFormat="1" applyFont="1" applyFill="1" applyBorder="1" applyAlignment="1" applyProtection="1">
      <alignment vertical="center"/>
      <protection locked="0"/>
    </xf>
    <xf numFmtId="166" fontId="25" fillId="0" borderId="0" xfId="9" applyNumberFormat="1" applyFont="1" applyFill="1" applyBorder="1" applyAlignment="1" applyProtection="1">
      <alignment vertical="center"/>
      <protection locked="0"/>
    </xf>
    <xf numFmtId="166" fontId="30" fillId="0" borderId="6" xfId="9" applyNumberFormat="1" applyFont="1" applyFill="1" applyBorder="1" applyAlignment="1" applyProtection="1">
      <alignment vertical="center"/>
    </xf>
    <xf numFmtId="166" fontId="24" fillId="0" borderId="0" xfId="9" applyNumberFormat="1" applyFont="1" applyFill="1" applyBorder="1" applyAlignment="1" applyProtection="1">
      <alignment vertical="center"/>
      <protection locked="0"/>
    </xf>
    <xf numFmtId="166" fontId="30" fillId="3" borderId="6" xfId="9" applyNumberFormat="1" applyFont="1" applyFill="1" applyBorder="1" applyAlignment="1" applyProtection="1">
      <alignment vertical="center"/>
    </xf>
    <xf numFmtId="0" fontId="38" fillId="0" borderId="0" xfId="9" applyFont="1" applyAlignment="1" applyProtection="1"/>
    <xf numFmtId="0" fontId="24" fillId="0" borderId="3" xfId="9" applyFont="1" applyFill="1" applyBorder="1" applyAlignment="1" applyProtection="1">
      <alignment horizontal="center" vertical="center" wrapText="1"/>
    </xf>
    <xf numFmtId="0" fontId="24" fillId="0" borderId="3" xfId="9" applyFont="1" applyFill="1" applyBorder="1" applyAlignment="1" applyProtection="1">
      <alignment horizontal="left" vertical="center" wrapText="1"/>
    </xf>
    <xf numFmtId="0" fontId="15" fillId="0" borderId="0" xfId="0" applyFont="1" applyAlignment="1" applyProtection="1"/>
    <xf numFmtId="168" fontId="16" fillId="0" borderId="0" xfId="9" applyNumberFormat="1" applyFont="1" applyAlignment="1" applyProtection="1">
      <alignment horizontal="right"/>
    </xf>
    <xf numFmtId="10" fontId="25" fillId="0" borderId="0" xfId="9" applyNumberFormat="1" applyFont="1" applyFill="1" applyAlignment="1" applyProtection="1"/>
    <xf numFmtId="166" fontId="38" fillId="0" borderId="0" xfId="9" applyNumberFormat="1" applyFont="1" applyAlignment="1" applyProtection="1"/>
    <xf numFmtId="0" fontId="38" fillId="0" borderId="0" xfId="9" applyFont="1" applyFill="1" applyAlignment="1" applyProtection="1"/>
    <xf numFmtId="0" fontId="38" fillId="0" borderId="0" xfId="9" applyFont="1" applyFill="1" applyBorder="1" applyAlignment="1" applyProtection="1">
      <alignment horizontal="center"/>
    </xf>
    <xf numFmtId="0" fontId="38" fillId="0" borderId="0" xfId="9" applyFont="1" applyFill="1" applyBorder="1" applyAlignment="1" applyProtection="1"/>
    <xf numFmtId="0" fontId="38" fillId="0" borderId="0" xfId="9" applyFont="1" applyFill="1" applyBorder="1" applyAlignment="1" applyProtection="1">
      <alignment horizontal="right"/>
    </xf>
    <xf numFmtId="0" fontId="38" fillId="0" borderId="0" xfId="9" applyFont="1" applyAlignment="1" applyProtection="1">
      <alignment horizontal="right"/>
    </xf>
    <xf numFmtId="0" fontId="28" fillId="0" borderId="0" xfId="9" applyFont="1" applyProtection="1"/>
    <xf numFmtId="0" fontId="43" fillId="0" borderId="0" xfId="0" applyFont="1"/>
    <xf numFmtId="0" fontId="43" fillId="0" borderId="0" xfId="0" applyFont="1" applyAlignment="1">
      <alignment wrapText="1"/>
    </xf>
    <xf numFmtId="0" fontId="43" fillId="0" borderId="0" xfId="0" applyFont="1" applyAlignment="1">
      <alignment horizontal="right"/>
    </xf>
    <xf numFmtId="0" fontId="43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0" fontId="30" fillId="0" borderId="7" xfId="0" applyFont="1" applyBorder="1" applyAlignment="1">
      <alignment horizontal="right" wrapText="1"/>
    </xf>
    <xf numFmtId="169" fontId="44" fillId="0" borderId="7" xfId="0" applyNumberFormat="1" applyFont="1" applyBorder="1" applyAlignment="1">
      <alignment horizontal="right"/>
    </xf>
    <xf numFmtId="169" fontId="43" fillId="0" borderId="15" xfId="0" applyNumberFormat="1" applyFont="1" applyBorder="1" applyAlignment="1">
      <alignment horizontal="right"/>
    </xf>
    <xf numFmtId="0" fontId="44" fillId="0" borderId="18" xfId="0" applyFont="1" applyBorder="1" applyAlignment="1">
      <alignment horizontal="left"/>
    </xf>
    <xf numFmtId="169" fontId="44" fillId="0" borderId="18" xfId="0" applyNumberFormat="1" applyFont="1" applyBorder="1" applyAlignment="1">
      <alignment horizontal="right"/>
    </xf>
    <xf numFmtId="0" fontId="44" fillId="0" borderId="19" xfId="0" applyFont="1" applyBorder="1" applyAlignment="1">
      <alignment horizontal="left"/>
    </xf>
    <xf numFmtId="0" fontId="44" fillId="0" borderId="19" xfId="0" applyFont="1" applyBorder="1" applyAlignment="1">
      <alignment horizontal="right"/>
    </xf>
    <xf numFmtId="0" fontId="44" fillId="0" borderId="7" xfId="0" applyFont="1" applyBorder="1" applyAlignment="1">
      <alignment horizontal="left"/>
    </xf>
    <xf numFmtId="0" fontId="30" fillId="0" borderId="20" xfId="0" applyFont="1" applyBorder="1" applyAlignment="1">
      <alignment horizontal="right" wrapText="1"/>
    </xf>
    <xf numFmtId="0" fontId="30" fillId="0" borderId="21" xfId="0" applyFont="1" applyBorder="1" applyAlignment="1">
      <alignment horizontal="right" wrapText="1"/>
    </xf>
    <xf numFmtId="0" fontId="30" fillId="0" borderId="22" xfId="0" applyFont="1" applyBorder="1" applyAlignment="1">
      <alignment wrapText="1"/>
    </xf>
    <xf numFmtId="0" fontId="30" fillId="0" borderId="22" xfId="0" applyFont="1" applyBorder="1" applyAlignment="1">
      <alignment horizontal="right" wrapText="1"/>
    </xf>
    <xf numFmtId="169" fontId="43" fillId="0" borderId="11" xfId="0" applyNumberFormat="1" applyFont="1" applyBorder="1" applyAlignment="1">
      <alignment horizontal="right"/>
    </xf>
    <xf numFmtId="169" fontId="43" fillId="0" borderId="12" xfId="0" applyNumberFormat="1" applyFont="1" applyBorder="1" applyAlignment="1">
      <alignment horizontal="right"/>
    </xf>
    <xf numFmtId="169" fontId="43" fillId="0" borderId="13" xfId="0" applyNumberFormat="1" applyFont="1" applyBorder="1"/>
    <xf numFmtId="169" fontId="43" fillId="0" borderId="14" xfId="0" applyNumberFormat="1" applyFont="1" applyBorder="1" applyAlignment="1">
      <alignment horizontal="right"/>
    </xf>
    <xf numFmtId="169" fontId="43" fillId="0" borderId="16" xfId="0" applyNumberFormat="1" applyFont="1" applyBorder="1"/>
    <xf numFmtId="169" fontId="43" fillId="0" borderId="13" xfId="0" applyNumberFormat="1" applyFont="1" applyBorder="1" applyAlignment="1">
      <alignment horizontal="right"/>
    </xf>
    <xf numFmtId="169" fontId="43" fillId="0" borderId="16" xfId="0" applyNumberFormat="1" applyFont="1" applyBorder="1" applyAlignment="1">
      <alignment horizontal="right"/>
    </xf>
    <xf numFmtId="169" fontId="44" fillId="0" borderId="17" xfId="0" applyNumberFormat="1" applyFont="1" applyBorder="1" applyAlignment="1">
      <alignment horizontal="right"/>
    </xf>
    <xf numFmtId="0" fontId="44" fillId="0" borderId="23" xfId="0" applyFont="1" applyBorder="1" applyAlignment="1">
      <alignment horizontal="right"/>
    </xf>
    <xf numFmtId="0" fontId="44" fillId="0" borderId="24" xfId="0" applyFont="1" applyBorder="1" applyAlignment="1">
      <alignment horizontal="right"/>
    </xf>
    <xf numFmtId="0" fontId="44" fillId="0" borderId="25" xfId="0" applyFont="1" applyBorder="1"/>
    <xf numFmtId="0" fontId="44" fillId="0" borderId="25" xfId="0" applyFont="1" applyBorder="1" applyAlignment="1">
      <alignment horizontal="right"/>
    </xf>
    <xf numFmtId="169" fontId="44" fillId="0" borderId="20" xfId="0" applyNumberFormat="1" applyFont="1" applyBorder="1" applyAlignment="1">
      <alignment horizontal="right"/>
    </xf>
    <xf numFmtId="169" fontId="44" fillId="0" borderId="21" xfId="0" applyNumberFormat="1" applyFont="1" applyBorder="1" applyAlignment="1">
      <alignment horizontal="right"/>
    </xf>
    <xf numFmtId="0" fontId="44" fillId="0" borderId="22" xfId="0" applyFont="1" applyBorder="1"/>
    <xf numFmtId="0" fontId="44" fillId="0" borderId="22" xfId="0" applyFont="1" applyBorder="1" applyAlignment="1">
      <alignment horizontal="right"/>
    </xf>
    <xf numFmtId="0" fontId="30" fillId="0" borderId="17" xfId="0" applyFont="1" applyBorder="1" applyAlignment="1">
      <alignment horizontal="left" wrapText="1"/>
    </xf>
    <xf numFmtId="168" fontId="16" fillId="0" borderId="0" xfId="9" applyNumberFormat="1" applyFont="1" applyFill="1" applyAlignment="1" applyProtection="1">
      <alignment horizontal="right"/>
    </xf>
    <xf numFmtId="0" fontId="22" fillId="0" borderId="0" xfId="10" applyFont="1" applyAlignment="1" applyProtection="1">
      <alignment horizontal="center" vertical="center"/>
    </xf>
    <xf numFmtId="0" fontId="32" fillId="0" borderId="0" xfId="9" applyFont="1" applyAlignment="1" applyProtection="1">
      <alignment horizontal="center"/>
    </xf>
    <xf numFmtId="0" fontId="33" fillId="0" borderId="0" xfId="9" applyFont="1" applyFill="1" applyAlignment="1" applyProtection="1">
      <alignment horizontal="center"/>
    </xf>
    <xf numFmtId="0" fontId="33" fillId="0" borderId="0" xfId="9" applyFont="1" applyAlignment="1" applyProtection="1">
      <alignment horizontal="center"/>
    </xf>
    <xf numFmtId="0" fontId="45" fillId="0" borderId="0" xfId="0" applyFont="1"/>
    <xf numFmtId="0" fontId="24" fillId="0" borderId="5" xfId="9" applyFont="1" applyFill="1" applyBorder="1" applyAlignment="1" applyProtection="1">
      <alignment horizontal="center" vertical="center" wrapText="1"/>
    </xf>
    <xf numFmtId="0" fontId="25" fillId="0" borderId="0" xfId="9" applyFont="1" applyFill="1" applyBorder="1" applyAlignment="1" applyProtection="1">
      <alignment horizontal="center" vertical="center" wrapText="1"/>
    </xf>
    <xf numFmtId="0" fontId="44" fillId="0" borderId="8" xfId="0" applyFont="1" applyBorder="1" applyAlignment="1">
      <alignment horizontal="center"/>
    </xf>
    <xf numFmtId="0" fontId="44" fillId="0" borderId="9" xfId="0" applyFont="1" applyBorder="1" applyAlignment="1">
      <alignment horizontal="center"/>
    </xf>
    <xf numFmtId="0" fontId="44" fillId="0" borderId="10" xfId="0" applyFont="1" applyBorder="1" applyAlignment="1">
      <alignment horizontal="center"/>
    </xf>
  </cellXfs>
  <cellStyles count="16">
    <cellStyle name="asterisk" xfId="1"/>
    <cellStyle name="Candidates" xfId="2"/>
    <cellStyle name="Division" xfId="3"/>
    <cellStyle name="Electors enrolled" xfId="4"/>
    <cellStyle name="Electors on Roll" xfId="5"/>
    <cellStyle name="Figures" xfId="6"/>
    <cellStyle name="GREEDY" xfId="7"/>
    <cellStyle name="Group Total" xfId="8"/>
    <cellStyle name="Normal" xfId="0" builtinId="0"/>
    <cellStyle name="Normal_98 LC Newdegate prefs for web" xfId="9"/>
    <cellStyle name="Normal_LC Rowallan final.xls" xfId="10"/>
    <cellStyle name="PARTY" xfId="11"/>
    <cellStyle name="Progressive R" xfId="12"/>
    <cellStyle name="Sitting Member" xfId="13"/>
    <cellStyle name="Total Votes Counted" xfId="14"/>
    <cellStyle name="votes" xfId="1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958850</xdr:colOff>
      <xdr:row>0</xdr:row>
      <xdr:rowOff>0</xdr:rowOff>
    </xdr:from>
    <xdr:to>
      <xdr:col>12</xdr:col>
      <xdr:colOff>3332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530350" y="0"/>
          <a:ext cx="53214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AU" sz="2400" b="1" i="0" u="none" strike="noStrike" baseline="0">
              <a:solidFill>
                <a:srgbClr val="000000"/>
              </a:solidFill>
              <a:latin typeface="Helv"/>
            </a:rPr>
            <a:t>Division of NEWDEGATE</a:t>
          </a:r>
          <a:endParaRPr lang="en-AU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958850</xdr:colOff>
      <xdr:row>0</xdr:row>
      <xdr:rowOff>0</xdr:rowOff>
    </xdr:from>
    <xdr:to>
      <xdr:col>12</xdr:col>
      <xdr:colOff>3332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530350" y="0"/>
          <a:ext cx="713120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AU" sz="2400" b="1" i="0" u="none" strike="noStrike" baseline="0">
              <a:solidFill>
                <a:srgbClr val="000000"/>
              </a:solidFill>
              <a:latin typeface="Helv"/>
            </a:rPr>
            <a:t>Division of NEWDEGATE</a:t>
          </a:r>
          <a:endParaRPr lang="en-AU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zoomScaleNormal="100" workbookViewId="0">
      <selection activeCell="B2" sqref="B2"/>
    </sheetView>
  </sheetViews>
  <sheetFormatPr defaultColWidth="13" defaultRowHeight="12.75"/>
  <cols>
    <col min="1" max="1" width="10" style="3" customWidth="1"/>
    <col min="2" max="2" width="19.6640625" style="3" customWidth="1"/>
    <col min="3" max="3" width="1.1640625" style="3" customWidth="1"/>
    <col min="4" max="4" width="16.83203125" style="3" customWidth="1"/>
    <col min="5" max="5" width="1.1640625" style="3" customWidth="1"/>
    <col min="6" max="6" width="16.83203125" style="3" customWidth="1"/>
    <col min="7" max="7" width="1.1640625" style="3" customWidth="1"/>
    <col min="8" max="8" width="16.83203125" style="3" customWidth="1"/>
    <col min="9" max="9" width="1.33203125" style="3" customWidth="1"/>
    <col min="10" max="10" width="16.83203125" style="3" customWidth="1"/>
    <col min="11" max="11" width="1.1640625" style="3" customWidth="1"/>
    <col min="12" max="12" width="16.83203125" style="3" customWidth="1"/>
    <col min="13" max="13" width="1.1640625" style="3" customWidth="1"/>
    <col min="14" max="14" width="16.83203125" style="3" customWidth="1"/>
    <col min="15" max="15" width="1.33203125" style="3" customWidth="1"/>
    <col min="16" max="16" width="3.33203125" style="3" customWidth="1"/>
    <col min="17" max="17" width="12.1640625" style="3" customWidth="1"/>
    <col min="18" max="16384" width="13" style="3"/>
  </cols>
  <sheetData>
    <row r="1" spans="1:20" s="1" customFormat="1" ht="36.75" customHeight="1">
      <c r="A1" s="51" t="s">
        <v>21</v>
      </c>
      <c r="D1" s="1" t="s">
        <v>34</v>
      </c>
      <c r="K1" s="57"/>
      <c r="L1" s="56" t="s">
        <v>11</v>
      </c>
      <c r="M1" s="57"/>
      <c r="N1" s="58">
        <f ca="1" xml:space="preserve"> NOW()</f>
        <v>39800.440875115739</v>
      </c>
    </row>
    <row r="2" spans="1:20" s="2" customFormat="1" ht="27" customHeight="1">
      <c r="A2" s="52"/>
      <c r="H2" s="17"/>
      <c r="J2" s="79">
        <v>371</v>
      </c>
      <c r="K2" s="53"/>
      <c r="L2" s="78" t="s">
        <v>25</v>
      </c>
      <c r="O2" s="2">
        <v>21511</v>
      </c>
    </row>
    <row r="3" spans="1:20" ht="21.75" customHeight="1">
      <c r="A3" s="52" t="s">
        <v>22</v>
      </c>
      <c r="B3" s="4"/>
      <c r="E3" s="5"/>
      <c r="F3" s="6"/>
      <c r="G3" s="5"/>
      <c r="H3" s="7"/>
      <c r="I3" s="8"/>
      <c r="J3" s="79">
        <v>261</v>
      </c>
      <c r="K3" s="4"/>
      <c r="L3" s="78" t="s">
        <v>23</v>
      </c>
      <c r="M3" s="9"/>
      <c r="N3" s="4"/>
      <c r="O3" s="9"/>
      <c r="P3" s="4"/>
      <c r="Q3" s="4"/>
    </row>
    <row r="4" spans="1:20" ht="27.95" customHeight="1">
      <c r="B4" s="10"/>
      <c r="C4" s="11"/>
      <c r="D4" s="54" t="s">
        <v>5</v>
      </c>
      <c r="E4" s="54"/>
      <c r="F4" s="54"/>
      <c r="G4" s="55"/>
      <c r="H4" s="55"/>
      <c r="I4" s="12"/>
      <c r="J4" s="13"/>
      <c r="K4" s="12"/>
      <c r="L4" s="12"/>
      <c r="M4" s="9"/>
      <c r="O4" s="9"/>
    </row>
    <row r="5" spans="1:20" ht="60" customHeight="1">
      <c r="B5" s="10"/>
      <c r="C5" s="11"/>
      <c r="D5" s="17" t="s">
        <v>27</v>
      </c>
      <c r="E5" s="17"/>
      <c r="F5" s="17" t="s">
        <v>28</v>
      </c>
      <c r="G5" s="17"/>
      <c r="H5" s="17" t="s">
        <v>26</v>
      </c>
      <c r="I5" s="18"/>
      <c r="J5" s="129" t="s">
        <v>6</v>
      </c>
      <c r="K5" s="12"/>
      <c r="L5" s="130" t="s">
        <v>7</v>
      </c>
      <c r="M5" s="9"/>
      <c r="N5" s="130" t="s">
        <v>8</v>
      </c>
      <c r="O5" s="9"/>
    </row>
    <row r="6" spans="1:20" s="14" customFormat="1" ht="18" customHeight="1">
      <c r="B6" s="15"/>
      <c r="C6" s="16"/>
      <c r="D6" s="59"/>
      <c r="E6" s="17"/>
      <c r="F6" s="17"/>
      <c r="G6" s="18"/>
      <c r="H6" s="17"/>
      <c r="I6" s="62"/>
      <c r="J6" s="129"/>
      <c r="K6" s="18"/>
      <c r="L6" s="130"/>
      <c r="M6" s="18"/>
      <c r="N6" s="130"/>
      <c r="Q6" s="19"/>
    </row>
    <row r="7" spans="1:20" ht="3.95" customHeight="1" thickBot="1">
      <c r="A7" s="20"/>
      <c r="B7" s="21"/>
      <c r="C7" s="22"/>
      <c r="D7" s="23"/>
      <c r="E7" s="23"/>
      <c r="F7" s="23"/>
      <c r="G7" s="24"/>
      <c r="H7" s="23"/>
      <c r="I7" s="24"/>
      <c r="J7" s="25"/>
      <c r="K7" s="24"/>
      <c r="L7" s="26"/>
      <c r="M7" s="24"/>
      <c r="N7" s="26"/>
      <c r="Q7" s="27"/>
    </row>
    <row r="8" spans="1:20" s="34" customFormat="1" ht="21.95" customHeight="1">
      <c r="A8" s="28"/>
      <c r="B8" s="29"/>
      <c r="C8" s="30"/>
      <c r="D8" s="31"/>
      <c r="E8" s="32"/>
      <c r="F8" s="31"/>
      <c r="G8" s="32"/>
      <c r="H8" s="31"/>
      <c r="I8" s="32"/>
      <c r="J8" s="33"/>
      <c r="K8" s="32"/>
      <c r="L8" s="31"/>
      <c r="M8" s="32"/>
      <c r="N8" s="32"/>
    </row>
    <row r="9" spans="1:20" s="38" customFormat="1" ht="6" customHeight="1">
      <c r="A9" s="35"/>
      <c r="B9" s="30"/>
      <c r="C9" s="30"/>
      <c r="D9" s="36"/>
      <c r="E9" s="36"/>
      <c r="F9" s="36"/>
      <c r="G9" s="32"/>
      <c r="H9" s="36"/>
      <c r="I9" s="32"/>
      <c r="J9" s="37"/>
      <c r="K9" s="32"/>
      <c r="L9" s="36"/>
      <c r="M9" s="32"/>
      <c r="N9" s="36"/>
      <c r="O9" s="34"/>
      <c r="P9" s="34"/>
    </row>
    <row r="10" spans="1:20" s="34" customFormat="1" ht="20.100000000000001" customHeight="1">
      <c r="A10" s="39"/>
      <c r="B10" s="40" t="s">
        <v>20</v>
      </c>
      <c r="C10" s="41"/>
      <c r="D10" s="42">
        <v>39</v>
      </c>
      <c r="E10" s="42"/>
      <c r="F10" s="42">
        <v>81</v>
      </c>
      <c r="G10" s="42"/>
      <c r="H10" s="42">
        <v>127</v>
      </c>
      <c r="I10" s="42"/>
      <c r="J10" s="37">
        <f>SUM(D10:H10)</f>
        <v>247</v>
      </c>
      <c r="K10" s="42"/>
      <c r="L10" s="42">
        <v>7</v>
      </c>
      <c r="M10" s="42"/>
      <c r="N10" s="42">
        <f>SUM(J10:L10)</f>
        <v>254</v>
      </c>
    </row>
    <row r="11" spans="1:20" s="38" customFormat="1" ht="6" customHeight="1">
      <c r="A11" s="35"/>
      <c r="B11" s="29"/>
      <c r="C11" s="30"/>
      <c r="D11" s="36"/>
      <c r="E11" s="36"/>
      <c r="F11" s="36"/>
      <c r="G11" s="32"/>
      <c r="H11" s="36"/>
      <c r="I11" s="32"/>
      <c r="J11" s="33"/>
      <c r="K11" s="32"/>
      <c r="L11" s="36"/>
      <c r="M11" s="32"/>
      <c r="N11" s="36"/>
      <c r="O11" s="34"/>
      <c r="P11" s="34"/>
    </row>
    <row r="12" spans="1:20" s="14" customFormat="1" ht="20.100000000000001" customHeight="1">
      <c r="A12" s="43"/>
      <c r="B12" s="29" t="s">
        <v>9</v>
      </c>
      <c r="C12" s="29"/>
      <c r="D12" s="49">
        <f>D10/$J$10</f>
        <v>0.15789473684210525</v>
      </c>
      <c r="E12" s="49"/>
      <c r="F12" s="49">
        <f>F10/$J$10</f>
        <v>0.32793522267206476</v>
      </c>
      <c r="G12" s="49"/>
      <c r="H12" s="49">
        <f>H10/$J$10</f>
        <v>0.51417004048582993</v>
      </c>
      <c r="I12" s="29"/>
      <c r="J12" s="50"/>
      <c r="K12" s="80"/>
      <c r="L12" s="49">
        <f>L10/$N$10</f>
        <v>2.7559055118110236E-2</v>
      </c>
      <c r="M12" s="44"/>
      <c r="N12" s="45" t="s">
        <v>10</v>
      </c>
    </row>
    <row r="13" spans="1:20" ht="29.1" customHeight="1">
      <c r="B13" s="46"/>
      <c r="C13" s="47"/>
      <c r="D13" s="48"/>
      <c r="E13" s="47"/>
      <c r="F13" s="48"/>
      <c r="G13" s="47"/>
      <c r="H13" s="48"/>
      <c r="I13" s="47"/>
      <c r="J13" s="48"/>
      <c r="K13" s="47"/>
      <c r="L13" s="48"/>
    </row>
    <row r="15" spans="1:20" s="75" customFormat="1" ht="39.75" customHeight="1">
      <c r="A15" s="75" t="s">
        <v>12</v>
      </c>
      <c r="C15" s="82"/>
      <c r="E15" s="82"/>
      <c r="G15" s="82"/>
      <c r="H15" s="82"/>
      <c r="I15" s="82"/>
      <c r="J15" s="83"/>
      <c r="K15" s="84"/>
      <c r="L15" s="84"/>
      <c r="M15" s="84"/>
      <c r="N15" s="85"/>
      <c r="O15" s="84"/>
      <c r="Q15" s="84"/>
      <c r="T15" s="86"/>
    </row>
    <row r="16" spans="1:20" ht="5.0999999999999996" customHeight="1">
      <c r="A16" s="63"/>
      <c r="B16" s="29"/>
    </row>
    <row r="17" spans="1:17" ht="60" customHeight="1">
      <c r="B17" s="10"/>
      <c r="C17" s="11"/>
      <c r="D17" s="17" t="str">
        <f>D5</f>
        <v>BAIRA, Horace (Jnr)</v>
      </c>
      <c r="E17" s="17"/>
      <c r="F17" s="17" t="str">
        <f>F5</f>
        <v>Guivarra, Wayne</v>
      </c>
      <c r="G17" s="17"/>
      <c r="H17" s="17" t="str">
        <f>H5</f>
        <v>NONA, Maluwap Ali</v>
      </c>
      <c r="I17" s="64"/>
      <c r="J17" s="65" t="s">
        <v>13</v>
      </c>
      <c r="K17" s="66"/>
      <c r="L17" s="65" t="s">
        <v>6</v>
      </c>
      <c r="M17" s="66"/>
      <c r="N17" s="67" t="s">
        <v>14</v>
      </c>
      <c r="O17" s="66"/>
    </row>
    <row r="18" spans="1:17" s="14" customFormat="1" ht="21.75" customHeight="1">
      <c r="B18" s="15"/>
      <c r="C18" s="16"/>
      <c r="D18" s="59"/>
      <c r="E18" s="17"/>
      <c r="F18" s="17"/>
      <c r="G18" s="18"/>
      <c r="H18" s="17"/>
      <c r="Q18" s="19"/>
    </row>
    <row r="19" spans="1:17" ht="3.75" customHeight="1" thickBot="1">
      <c r="A19" s="20"/>
      <c r="B19" s="21"/>
      <c r="C19" s="22"/>
      <c r="D19" s="23"/>
      <c r="E19" s="23"/>
      <c r="F19" s="23"/>
      <c r="G19" s="24"/>
      <c r="H19" s="23"/>
      <c r="I19" s="76"/>
      <c r="J19" s="76"/>
      <c r="K19" s="76"/>
      <c r="L19" s="76"/>
      <c r="M19" s="76"/>
      <c r="N19" s="77"/>
      <c r="O19" s="76"/>
      <c r="Q19" s="27"/>
    </row>
    <row r="20" spans="1:17" s="87" customFormat="1" ht="26.1" customHeight="1">
      <c r="A20" s="29" t="s">
        <v>15</v>
      </c>
      <c r="B20" s="29" t="s">
        <v>16</v>
      </c>
      <c r="D20" s="36">
        <f>D10</f>
        <v>39</v>
      </c>
      <c r="E20" s="36"/>
      <c r="F20" s="36">
        <f>F10</f>
        <v>81</v>
      </c>
      <c r="G20" s="36"/>
      <c r="H20" s="36">
        <f>H10</f>
        <v>127</v>
      </c>
      <c r="L20" s="68">
        <f>SUM(D20:H20)</f>
        <v>247</v>
      </c>
      <c r="N20" s="69" t="s">
        <v>17</v>
      </c>
    </row>
    <row r="21" spans="1:17" s="87" customFormat="1" ht="26.1" customHeight="1" thickBot="1">
      <c r="A21" s="29" t="s">
        <v>18</v>
      </c>
      <c r="B21" s="29" t="s">
        <v>4</v>
      </c>
      <c r="D21" s="70">
        <v>-39</v>
      </c>
      <c r="F21" s="70">
        <v>13</v>
      </c>
      <c r="H21" s="70">
        <v>19</v>
      </c>
      <c r="J21" s="87">
        <v>7</v>
      </c>
      <c r="N21" s="71"/>
    </row>
    <row r="22" spans="1:17" s="87" customFormat="1" ht="26.1" customHeight="1">
      <c r="A22" s="29"/>
      <c r="B22" s="29" t="s">
        <v>0</v>
      </c>
      <c r="D22" s="74">
        <f>D20+D21</f>
        <v>0</v>
      </c>
      <c r="F22" s="74">
        <f>F20+F21</f>
        <v>94</v>
      </c>
      <c r="H22" s="74">
        <f>H20+H21</f>
        <v>146</v>
      </c>
      <c r="J22" s="74">
        <f>J20+J21</f>
        <v>7</v>
      </c>
      <c r="L22" s="68">
        <f>SUM(D22:J22)</f>
        <v>247</v>
      </c>
    </row>
    <row r="23" spans="1:17" s="87" customFormat="1" ht="15.75"/>
    <row r="24" spans="1:17" s="87" customFormat="1" ht="15.75"/>
    <row r="25" spans="1:17" s="87" customFormat="1" ht="15.75"/>
    <row r="26" spans="1:17" s="87" customFormat="1" ht="15.75"/>
    <row r="27" spans="1:17" s="87" customFormat="1" ht="15.75"/>
    <row r="28" spans="1:17" s="87" customFormat="1" ht="15.75"/>
    <row r="29" spans="1:17" s="87" customFormat="1" ht="15.75"/>
    <row r="30" spans="1:17" s="87" customFormat="1" ht="15.75"/>
    <row r="31" spans="1:17" s="87" customFormat="1" ht="15.75"/>
    <row r="32" spans="1:17" s="87" customFormat="1" ht="15.75"/>
    <row r="33" s="87" customFormat="1" ht="15.75"/>
    <row r="34" s="87" customFormat="1" ht="15.75"/>
    <row r="35" s="87" customFormat="1" ht="15.75"/>
  </sheetData>
  <mergeCells count="3">
    <mergeCell ref="J5:J6"/>
    <mergeCell ref="L5:L6"/>
    <mergeCell ref="N5:N6"/>
  </mergeCells>
  <printOptions horizontalCentered="1"/>
  <pageMargins left="0.98425196850393704" right="0.98425196850393704" top="0.98425196850393704" bottom="0.98425196850393704" header="0.39370078740157483" footer="0.39370078740157483"/>
  <pageSetup paperSize="9" scale="80" orientation="landscape" horizontalDpi="1200" verticalDpi="1200" r:id="rId1"/>
  <headerFooter alignWithMargins="0">
    <oddHeader>&amp;C&amp;"Helvetica,Bold"&amp;10 2012 TSRA Elections</oddHeader>
    <oddFooter>&amp;L&amp;F, &amp;A Ward&amp;R&amp;"Helvetica,Regular"&amp;10Printed  &amp;D &amp;T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35"/>
  <sheetViews>
    <sheetView zoomScaleNormal="100" workbookViewId="0">
      <selection activeCell="O15" sqref="O15"/>
    </sheetView>
  </sheetViews>
  <sheetFormatPr defaultColWidth="13" defaultRowHeight="12.75"/>
  <cols>
    <col min="1" max="1" width="10" style="3" customWidth="1"/>
    <col min="2" max="2" width="19.6640625" style="3" customWidth="1"/>
    <col min="3" max="3" width="1.1640625" style="3" customWidth="1"/>
    <col min="4" max="4" width="16.83203125" style="3" customWidth="1"/>
    <col min="5" max="5" width="1.1640625" style="3" customWidth="1"/>
    <col min="6" max="6" width="16.83203125" style="3" customWidth="1"/>
    <col min="7" max="7" width="1.33203125" style="3" customWidth="1"/>
    <col min="8" max="8" width="13.83203125" style="3" customWidth="1"/>
    <col min="9" max="9" width="1.1640625" style="3" customWidth="1"/>
    <col min="10" max="10" width="13.33203125" style="3" customWidth="1"/>
    <col min="11" max="11" width="1.1640625" style="3" customWidth="1"/>
    <col min="12" max="12" width="16.33203125" style="3" customWidth="1"/>
    <col min="13" max="13" width="1.33203125" style="3" customWidth="1"/>
    <col min="14" max="14" width="3.33203125" style="3" customWidth="1"/>
    <col min="15" max="15" width="12.1640625" style="3" customWidth="1"/>
    <col min="16" max="16384" width="13" style="3"/>
  </cols>
  <sheetData>
    <row r="1" spans="1:20" s="1" customFormat="1" ht="36.75" customHeight="1">
      <c r="A1" s="51" t="s">
        <v>21</v>
      </c>
      <c r="D1" s="1" t="s">
        <v>58</v>
      </c>
      <c r="I1" s="57"/>
      <c r="J1" s="56" t="s">
        <v>11</v>
      </c>
      <c r="K1" s="57"/>
      <c r="L1" s="58">
        <f ca="1" xml:space="preserve"> NOW()</f>
        <v>39800.440875115739</v>
      </c>
    </row>
    <row r="2" spans="1:20" s="2" customFormat="1" ht="27" customHeight="1">
      <c r="A2" s="52"/>
      <c r="B2" s="4"/>
      <c r="H2" s="79">
        <v>482</v>
      </c>
      <c r="I2" s="53"/>
      <c r="J2" s="78" t="s">
        <v>25</v>
      </c>
      <c r="M2" s="2">
        <v>21511</v>
      </c>
    </row>
    <row r="3" spans="1:20" ht="21.75" customHeight="1">
      <c r="A3" s="52" t="s">
        <v>22</v>
      </c>
      <c r="B3" s="4"/>
      <c r="E3" s="5"/>
      <c r="F3" s="17"/>
      <c r="G3" s="8"/>
      <c r="H3" s="123">
        <v>206</v>
      </c>
      <c r="I3" s="4"/>
      <c r="J3" s="78" t="s">
        <v>23</v>
      </c>
      <c r="K3" s="9"/>
      <c r="L3" s="4"/>
      <c r="M3" s="9"/>
      <c r="N3" s="4"/>
      <c r="O3" s="4"/>
    </row>
    <row r="4" spans="1:20" ht="27.95" customHeight="1">
      <c r="B4" s="10"/>
      <c r="C4" s="11"/>
      <c r="D4" s="54" t="s">
        <v>5</v>
      </c>
      <c r="E4" s="54"/>
      <c r="F4" s="54"/>
      <c r="G4" s="12"/>
      <c r="H4" s="13"/>
      <c r="I4" s="12"/>
      <c r="J4" s="12"/>
      <c r="K4" s="9"/>
      <c r="M4" s="9"/>
    </row>
    <row r="5" spans="1:20" ht="60" customHeight="1">
      <c r="B5" s="10"/>
      <c r="C5" s="11"/>
      <c r="D5" s="17" t="s">
        <v>59</v>
      </c>
      <c r="E5" s="17"/>
      <c r="F5" s="17" t="s">
        <v>60</v>
      </c>
      <c r="G5" s="18"/>
      <c r="H5" s="129" t="s">
        <v>6</v>
      </c>
      <c r="I5" s="12"/>
      <c r="J5" s="130" t="s">
        <v>7</v>
      </c>
      <c r="K5" s="9"/>
      <c r="L5" s="130" t="s">
        <v>8</v>
      </c>
      <c r="M5" s="9"/>
    </row>
    <row r="6" spans="1:20" s="14" customFormat="1" ht="18" customHeight="1">
      <c r="B6" s="15"/>
      <c r="C6" s="16"/>
      <c r="D6" s="59"/>
      <c r="E6" s="17"/>
      <c r="F6" s="17"/>
      <c r="G6" s="62"/>
      <c r="H6" s="129"/>
      <c r="I6" s="18"/>
      <c r="J6" s="130"/>
      <c r="K6" s="18"/>
      <c r="L6" s="130"/>
      <c r="O6" s="19"/>
    </row>
    <row r="7" spans="1:20" ht="3.95" customHeight="1" thickBot="1">
      <c r="A7" s="20"/>
      <c r="B7" s="21"/>
      <c r="C7" s="22"/>
      <c r="D7" s="23"/>
      <c r="E7" s="23"/>
      <c r="F7" s="23"/>
      <c r="G7" s="24"/>
      <c r="H7" s="25"/>
      <c r="I7" s="24"/>
      <c r="J7" s="26"/>
      <c r="K7" s="24"/>
      <c r="L7" s="26"/>
      <c r="O7" s="27"/>
    </row>
    <row r="8" spans="1:20" s="34" customFormat="1" ht="21.95" customHeight="1">
      <c r="A8" s="28"/>
      <c r="B8" s="29"/>
      <c r="C8" s="30"/>
      <c r="D8" s="31"/>
      <c r="E8" s="32"/>
      <c r="F8" s="31"/>
      <c r="G8" s="32"/>
      <c r="H8" s="33"/>
      <c r="I8" s="32"/>
      <c r="J8" s="31"/>
      <c r="K8" s="32"/>
      <c r="L8" s="32"/>
    </row>
    <row r="9" spans="1:20" s="38" customFormat="1" ht="6" customHeight="1">
      <c r="A9" s="35"/>
      <c r="B9" s="30"/>
      <c r="C9" s="30"/>
      <c r="D9" s="36"/>
      <c r="E9" s="36"/>
      <c r="F9" s="36"/>
      <c r="G9" s="32"/>
      <c r="H9" s="37"/>
      <c r="I9" s="32"/>
      <c r="J9" s="36"/>
      <c r="K9" s="32"/>
      <c r="L9" s="36"/>
      <c r="M9" s="34"/>
      <c r="N9" s="34"/>
    </row>
    <row r="10" spans="1:20" s="34" customFormat="1" ht="20.100000000000001" customHeight="1">
      <c r="A10" s="39"/>
      <c r="B10" s="40" t="s">
        <v>20</v>
      </c>
      <c r="C10" s="41"/>
      <c r="D10" s="42">
        <v>80</v>
      </c>
      <c r="E10" s="42"/>
      <c r="F10" s="42">
        <v>115</v>
      </c>
      <c r="G10" s="42"/>
      <c r="H10" s="37">
        <f>SUM(D10:F10)</f>
        <v>195</v>
      </c>
      <c r="I10" s="42"/>
      <c r="J10" s="42">
        <v>11</v>
      </c>
      <c r="K10" s="42"/>
      <c r="L10" s="42">
        <f>SUM(H10:J10)</f>
        <v>206</v>
      </c>
    </row>
    <row r="11" spans="1:20" s="38" customFormat="1" ht="6" customHeight="1">
      <c r="A11" s="35"/>
      <c r="B11" s="29"/>
      <c r="C11" s="30"/>
      <c r="D11" s="36"/>
      <c r="E11" s="36"/>
      <c r="F11" s="36"/>
      <c r="G11" s="32"/>
      <c r="H11" s="33"/>
      <c r="I11" s="32"/>
      <c r="J11" s="36"/>
      <c r="K11" s="32"/>
      <c r="L11" s="36"/>
      <c r="M11" s="34"/>
      <c r="N11" s="34"/>
    </row>
    <row r="12" spans="1:20" s="14" customFormat="1" ht="20.100000000000001" customHeight="1">
      <c r="A12" s="43"/>
      <c r="B12" s="29" t="s">
        <v>9</v>
      </c>
      <c r="C12" s="29"/>
      <c r="D12" s="49">
        <f>D10/$H$10</f>
        <v>0.41025641025641024</v>
      </c>
      <c r="E12" s="49"/>
      <c r="F12" s="49">
        <f>F10/$H$10</f>
        <v>0.58974358974358976</v>
      </c>
      <c r="G12" s="29"/>
      <c r="H12" s="50"/>
      <c r="I12" s="80"/>
      <c r="J12" s="49">
        <f>J10/$L$10</f>
        <v>5.3398058252427182E-2</v>
      </c>
      <c r="K12" s="44"/>
      <c r="L12" s="45" t="s">
        <v>10</v>
      </c>
    </row>
    <row r="13" spans="1:20" ht="29.1" customHeight="1">
      <c r="B13" s="46"/>
      <c r="C13" s="47"/>
      <c r="D13" s="48"/>
      <c r="E13" s="47"/>
      <c r="F13" s="48"/>
      <c r="G13" s="47"/>
      <c r="H13" s="48"/>
      <c r="I13" s="47"/>
      <c r="J13" s="48"/>
    </row>
    <row r="15" spans="1:20" s="75" customFormat="1" ht="39.75" customHeight="1">
      <c r="A15" s="75" t="s">
        <v>12</v>
      </c>
      <c r="C15" s="82"/>
      <c r="E15" s="82"/>
      <c r="F15" s="75" t="s">
        <v>32</v>
      </c>
      <c r="G15" s="82"/>
      <c r="H15" s="83"/>
      <c r="I15" s="84"/>
      <c r="J15" s="84"/>
      <c r="K15" s="84"/>
      <c r="L15" s="85" t="s">
        <v>61</v>
      </c>
      <c r="M15" s="84"/>
      <c r="O15" s="84"/>
      <c r="T15" s="86"/>
    </row>
    <row r="16" spans="1:20" ht="5.0999999999999996" customHeight="1">
      <c r="A16" s="63"/>
      <c r="B16" s="29"/>
    </row>
    <row r="17" ht="60" customHeight="1"/>
    <row r="20" s="87" customFormat="1" ht="15.75"/>
    <row r="21" s="87" customFormat="1" ht="15.75"/>
    <row r="22" s="87" customFormat="1" ht="15.75"/>
    <row r="23" s="87" customFormat="1" ht="15.75"/>
    <row r="24" s="87" customFormat="1" ht="15.75"/>
    <row r="25" s="87" customFormat="1" ht="15.75"/>
    <row r="26" s="87" customFormat="1" ht="15.75"/>
    <row r="27" s="87" customFormat="1" ht="15.75"/>
    <row r="28" s="87" customFormat="1" ht="15.75"/>
    <row r="29" s="87" customFormat="1" ht="15.75"/>
    <row r="30" s="87" customFormat="1" ht="15.75"/>
    <row r="31" s="87" customFormat="1" ht="15.75"/>
    <row r="32" s="87" customFormat="1" ht="15.75"/>
    <row r="33" s="87" customFormat="1" ht="15.75"/>
    <row r="34" s="87" customFormat="1" ht="15.75"/>
    <row r="35" s="87" customFormat="1" ht="15.75"/>
  </sheetData>
  <mergeCells count="3">
    <mergeCell ref="H5:H6"/>
    <mergeCell ref="J5:J6"/>
    <mergeCell ref="L5:L6"/>
  </mergeCells>
  <printOptions horizontalCentered="1"/>
  <pageMargins left="0.98425196850393704" right="0.98425196850393704" top="0.98425196850393704" bottom="0.98425196850393704" header="0.39370078740157483" footer="0.39370078740157483"/>
  <pageSetup paperSize="9" orientation="landscape" horizontalDpi="1200" verticalDpi="1200" r:id="rId1"/>
  <headerFooter alignWithMargins="0">
    <oddHeader>&amp;C&amp;"Helvetica,Bold"&amp;10 2012 TSRA Elections</oddHeader>
    <oddFooter>&amp;L&amp;F, &amp;A Ward&amp;R&amp;"Helvetica,Regular"&amp;10Printed  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35"/>
  <sheetViews>
    <sheetView zoomScaleNormal="100" workbookViewId="0">
      <selection activeCell="B2" sqref="B2"/>
    </sheetView>
  </sheetViews>
  <sheetFormatPr defaultColWidth="13" defaultRowHeight="12.75"/>
  <cols>
    <col min="1" max="1" width="10" style="3" customWidth="1"/>
    <col min="2" max="2" width="19.6640625" style="3" customWidth="1"/>
    <col min="3" max="3" width="1.1640625" style="3" customWidth="1"/>
    <col min="4" max="4" width="16.83203125" style="3" customWidth="1"/>
    <col min="5" max="5" width="1.1640625" style="3" customWidth="1"/>
    <col min="6" max="6" width="16.83203125" style="3" customWidth="1"/>
    <col min="7" max="7" width="1.33203125" style="3" customWidth="1"/>
    <col min="8" max="8" width="13.83203125" style="3" customWidth="1"/>
    <col min="9" max="9" width="1.1640625" style="3" customWidth="1"/>
    <col min="10" max="10" width="13.33203125" style="3" customWidth="1"/>
    <col min="11" max="11" width="1.1640625" style="3" customWidth="1"/>
    <col min="12" max="12" width="16.33203125" style="3" customWidth="1"/>
    <col min="13" max="13" width="1.33203125" style="3" customWidth="1"/>
    <col min="14" max="14" width="3.33203125" style="3" customWidth="1"/>
    <col min="15" max="15" width="12.1640625" style="3" customWidth="1"/>
    <col min="16" max="16384" width="13" style="3"/>
  </cols>
  <sheetData>
    <row r="1" spans="1:20" s="1" customFormat="1" ht="36.75" customHeight="1">
      <c r="A1" s="51" t="s">
        <v>21</v>
      </c>
      <c r="D1" s="1" t="s">
        <v>62</v>
      </c>
      <c r="I1" s="57"/>
      <c r="J1" s="56" t="s">
        <v>11</v>
      </c>
      <c r="K1" s="57"/>
      <c r="L1" s="58">
        <f ca="1" xml:space="preserve"> NOW()</f>
        <v>39800.440875115739</v>
      </c>
    </row>
    <row r="2" spans="1:20" s="2" customFormat="1" ht="27" customHeight="1">
      <c r="A2" s="52"/>
      <c r="B2" s="4"/>
      <c r="H2" s="79">
        <v>103</v>
      </c>
      <c r="I2" s="53"/>
      <c r="J2" s="78" t="s">
        <v>25</v>
      </c>
      <c r="M2" s="2">
        <v>21511</v>
      </c>
    </row>
    <row r="3" spans="1:20" ht="21.75" customHeight="1">
      <c r="A3" s="52" t="s">
        <v>22</v>
      </c>
      <c r="B3" s="4"/>
      <c r="E3" s="5"/>
      <c r="F3" s="17"/>
      <c r="G3" s="8"/>
      <c r="H3" s="79">
        <v>79</v>
      </c>
      <c r="I3" s="4"/>
      <c r="J3" s="78" t="s">
        <v>23</v>
      </c>
      <c r="K3" s="9"/>
      <c r="L3" s="4"/>
      <c r="M3" s="9"/>
      <c r="N3" s="4"/>
      <c r="O3" s="4"/>
    </row>
    <row r="4" spans="1:20" ht="27.95" customHeight="1">
      <c r="B4" s="10"/>
      <c r="C4" s="11"/>
      <c r="D4" s="54" t="s">
        <v>5</v>
      </c>
      <c r="E4" s="54"/>
      <c r="F4" s="54"/>
      <c r="G4" s="12"/>
      <c r="H4" s="13"/>
      <c r="I4" s="12"/>
      <c r="J4" s="12"/>
      <c r="K4" s="9"/>
      <c r="M4" s="9"/>
    </row>
    <row r="5" spans="1:20" ht="60" customHeight="1">
      <c r="B5" s="10"/>
      <c r="C5" s="11"/>
      <c r="D5" s="17" t="s">
        <v>63</v>
      </c>
      <c r="E5" s="17"/>
      <c r="F5" s="17" t="s">
        <v>64</v>
      </c>
      <c r="G5" s="18"/>
      <c r="H5" s="129" t="s">
        <v>6</v>
      </c>
      <c r="I5" s="12"/>
      <c r="J5" s="130" t="s">
        <v>7</v>
      </c>
      <c r="K5" s="9"/>
      <c r="L5" s="130" t="s">
        <v>8</v>
      </c>
      <c r="M5" s="9"/>
    </row>
    <row r="6" spans="1:20" s="14" customFormat="1" ht="18" customHeight="1">
      <c r="B6" s="15"/>
      <c r="C6" s="16"/>
      <c r="D6" s="59"/>
      <c r="E6" s="17"/>
      <c r="F6" s="17"/>
      <c r="G6" s="62"/>
      <c r="H6" s="129"/>
      <c r="I6" s="18"/>
      <c r="J6" s="130"/>
      <c r="K6" s="18"/>
      <c r="L6" s="130"/>
      <c r="O6" s="19"/>
    </row>
    <row r="7" spans="1:20" ht="3.95" customHeight="1" thickBot="1">
      <c r="A7" s="20"/>
      <c r="B7" s="21"/>
      <c r="C7" s="22"/>
      <c r="D7" s="23"/>
      <c r="E7" s="23"/>
      <c r="F7" s="23"/>
      <c r="G7" s="24"/>
      <c r="H7" s="25"/>
      <c r="I7" s="24"/>
      <c r="J7" s="26"/>
      <c r="K7" s="24"/>
      <c r="L7" s="26"/>
      <c r="O7" s="27"/>
    </row>
    <row r="8" spans="1:20" s="34" customFormat="1" ht="21.95" customHeight="1">
      <c r="A8" s="28"/>
      <c r="B8" s="29"/>
      <c r="C8" s="30"/>
      <c r="D8" s="31"/>
      <c r="E8" s="32"/>
      <c r="F8" s="31"/>
      <c r="G8" s="32"/>
      <c r="H8" s="33"/>
      <c r="I8" s="32"/>
      <c r="J8" s="31"/>
      <c r="K8" s="32"/>
      <c r="L8" s="32"/>
    </row>
    <row r="9" spans="1:20" s="38" customFormat="1" ht="6" customHeight="1">
      <c r="A9" s="35"/>
      <c r="B9" s="30"/>
      <c r="C9" s="30"/>
      <c r="D9" s="36"/>
      <c r="E9" s="36"/>
      <c r="F9" s="36"/>
      <c r="G9" s="32"/>
      <c r="H9" s="37"/>
      <c r="I9" s="32"/>
      <c r="J9" s="36"/>
      <c r="K9" s="32"/>
      <c r="L9" s="36"/>
      <c r="M9" s="34"/>
      <c r="N9" s="34"/>
    </row>
    <row r="10" spans="1:20" s="34" customFormat="1" ht="20.100000000000001" customHeight="1">
      <c r="A10" s="39"/>
      <c r="B10" s="40" t="s">
        <v>20</v>
      </c>
      <c r="C10" s="41"/>
      <c r="D10" s="42">
        <v>46</v>
      </c>
      <c r="E10" s="42"/>
      <c r="F10" s="42">
        <v>30</v>
      </c>
      <c r="G10" s="42"/>
      <c r="H10" s="37">
        <f>SUM(D10:F10)</f>
        <v>76</v>
      </c>
      <c r="I10" s="42"/>
      <c r="J10" s="42">
        <v>3</v>
      </c>
      <c r="K10" s="42"/>
      <c r="L10" s="42">
        <f>SUM(H10:J10)</f>
        <v>79</v>
      </c>
    </row>
    <row r="11" spans="1:20" s="38" customFormat="1" ht="6" customHeight="1">
      <c r="A11" s="35"/>
      <c r="B11" s="29"/>
      <c r="C11" s="30"/>
      <c r="D11" s="36"/>
      <c r="E11" s="36"/>
      <c r="F11" s="36"/>
      <c r="G11" s="32"/>
      <c r="H11" s="33"/>
      <c r="I11" s="32"/>
      <c r="J11" s="36"/>
      <c r="K11" s="32"/>
      <c r="L11" s="36"/>
      <c r="M11" s="34"/>
      <c r="N11" s="34"/>
    </row>
    <row r="12" spans="1:20" s="14" customFormat="1" ht="20.100000000000001" customHeight="1">
      <c r="A12" s="43"/>
      <c r="B12" s="29" t="s">
        <v>9</v>
      </c>
      <c r="C12" s="29"/>
      <c r="D12" s="49">
        <f>D10/$H$10</f>
        <v>0.60526315789473684</v>
      </c>
      <c r="E12" s="49"/>
      <c r="F12" s="49">
        <f>F10/$H$10</f>
        <v>0.39473684210526316</v>
      </c>
      <c r="G12" s="29"/>
      <c r="H12" s="50"/>
      <c r="I12" s="80"/>
      <c r="J12" s="49">
        <f>J10/$L$10</f>
        <v>3.7974683544303799E-2</v>
      </c>
      <c r="K12" s="44"/>
      <c r="L12" s="45" t="s">
        <v>10</v>
      </c>
    </row>
    <row r="13" spans="1:20" ht="29.1" customHeight="1">
      <c r="B13" s="46"/>
      <c r="C13" s="47"/>
      <c r="D13" s="48"/>
      <c r="E13" s="47"/>
      <c r="F13" s="48"/>
      <c r="G13" s="47"/>
      <c r="H13" s="48"/>
      <c r="I13" s="47"/>
      <c r="J13" s="48"/>
    </row>
    <row r="15" spans="1:20" s="75" customFormat="1" ht="39.75" customHeight="1">
      <c r="A15" s="75" t="s">
        <v>12</v>
      </c>
      <c r="C15" s="82"/>
      <c r="E15" s="82"/>
      <c r="F15" s="75" t="s">
        <v>32</v>
      </c>
      <c r="G15" s="82"/>
      <c r="H15" s="83"/>
      <c r="I15" s="84"/>
      <c r="J15" s="84"/>
      <c r="K15" s="84"/>
      <c r="L15" s="85" t="s">
        <v>65</v>
      </c>
      <c r="M15" s="84"/>
      <c r="O15" s="84"/>
      <c r="T15" s="86"/>
    </row>
    <row r="16" spans="1:20" ht="5.0999999999999996" customHeight="1">
      <c r="A16" s="63"/>
      <c r="B16" s="29"/>
    </row>
    <row r="17" ht="60" customHeight="1"/>
    <row r="20" s="87" customFormat="1" ht="15.75"/>
    <row r="21" s="87" customFormat="1" ht="15.75"/>
    <row r="22" s="87" customFormat="1" ht="15.75"/>
    <row r="23" s="87" customFormat="1" ht="15.75"/>
    <row r="24" s="87" customFormat="1" ht="15.75"/>
    <row r="25" s="87" customFormat="1" ht="15.75"/>
    <row r="26" s="87" customFormat="1" ht="15.75"/>
    <row r="27" s="87" customFormat="1" ht="15.75"/>
    <row r="28" s="87" customFormat="1" ht="15.75"/>
    <row r="29" s="87" customFormat="1" ht="15.75"/>
    <row r="30" s="87" customFormat="1" ht="15.75"/>
    <row r="31" s="87" customFormat="1" ht="15.75"/>
    <row r="32" s="87" customFormat="1" ht="15.75"/>
    <row r="33" s="87" customFormat="1" ht="15.75"/>
    <row r="34" s="87" customFormat="1" ht="15.75"/>
    <row r="35" s="87" customFormat="1" ht="15.75"/>
  </sheetData>
  <mergeCells count="3">
    <mergeCell ref="H5:H6"/>
    <mergeCell ref="J5:J6"/>
    <mergeCell ref="L5:L6"/>
  </mergeCells>
  <printOptions horizontalCentered="1"/>
  <pageMargins left="0.98425196850393704" right="0.98425196850393704" top="0.98425196850393704" bottom="0.98425196850393704" header="0.39370078740157483" footer="0.39370078740157483"/>
  <pageSetup paperSize="9" orientation="landscape" horizontalDpi="1200" verticalDpi="1200" r:id="rId1"/>
  <headerFooter alignWithMargins="0">
    <oddHeader>&amp;C&amp;"Helvetica,Bold"&amp;10 2012 TSRA Elections</oddHeader>
    <oddFooter>&amp;L&amp;F, &amp;A Ward&amp;R&amp;"Helvetica,Regular"&amp;10Printed  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zoomScaleNormal="100" workbookViewId="0">
      <selection activeCell="A12" sqref="A12"/>
    </sheetView>
  </sheetViews>
  <sheetFormatPr defaultColWidth="13" defaultRowHeight="12.75"/>
  <cols>
    <col min="1" max="1" width="10" style="3" customWidth="1"/>
    <col min="2" max="2" width="19.6640625" style="3" customWidth="1"/>
    <col min="3" max="3" width="1.1640625" style="3" customWidth="1"/>
    <col min="4" max="4" width="16.83203125" style="3" customWidth="1"/>
    <col min="5" max="5" width="1.1640625" style="3" customWidth="1"/>
    <col min="6" max="6" width="16.83203125" style="3" customWidth="1"/>
    <col min="7" max="7" width="1.1640625" style="3" customWidth="1"/>
    <col min="8" max="8" width="16.83203125" style="3" customWidth="1"/>
    <col min="9" max="9" width="1.33203125" style="3" customWidth="1"/>
    <col min="10" max="10" width="13.83203125" style="3" customWidth="1"/>
    <col min="11" max="11" width="1.1640625" style="3" customWidth="1"/>
    <col min="12" max="12" width="13.33203125" style="3" customWidth="1"/>
    <col min="13" max="13" width="1.1640625" style="3" customWidth="1"/>
    <col min="14" max="14" width="16.33203125" style="3" customWidth="1"/>
    <col min="15" max="15" width="1.33203125" style="3" customWidth="1"/>
    <col min="16" max="16" width="3.33203125" style="3" customWidth="1"/>
    <col min="17" max="17" width="12.1640625" style="3" customWidth="1"/>
    <col min="18" max="16384" width="13" style="3"/>
  </cols>
  <sheetData>
    <row r="1" spans="1:17" s="1" customFormat="1" ht="36.75" customHeight="1">
      <c r="A1" s="51" t="s">
        <v>21</v>
      </c>
      <c r="D1" s="1" t="s">
        <v>66</v>
      </c>
      <c r="K1" s="57"/>
      <c r="L1" s="56" t="s">
        <v>11</v>
      </c>
      <c r="M1" s="57"/>
      <c r="N1" s="58">
        <f ca="1" xml:space="preserve"> NOW()</f>
        <v>39800.440875115739</v>
      </c>
    </row>
    <row r="2" spans="1:17" s="2" customFormat="1" ht="27" customHeight="1">
      <c r="A2" s="52"/>
      <c r="B2" s="4"/>
      <c r="J2" s="79">
        <v>202</v>
      </c>
      <c r="K2" s="53"/>
      <c r="L2" s="78" t="s">
        <v>25</v>
      </c>
      <c r="O2" s="2">
        <v>21511</v>
      </c>
    </row>
    <row r="3" spans="1:17" ht="21.75" customHeight="1">
      <c r="A3" s="52" t="s">
        <v>22</v>
      </c>
      <c r="B3" s="4"/>
      <c r="E3" s="5"/>
      <c r="F3" s="6"/>
      <c r="G3" s="5"/>
      <c r="H3" s="7"/>
      <c r="I3" s="8"/>
      <c r="J3" s="79">
        <v>115</v>
      </c>
      <c r="K3" s="4"/>
      <c r="L3" s="78" t="s">
        <v>23</v>
      </c>
      <c r="M3" s="9"/>
      <c r="N3" s="4"/>
      <c r="O3" s="9"/>
      <c r="P3" s="4"/>
      <c r="Q3" s="4"/>
    </row>
    <row r="4" spans="1:17" ht="27.95" customHeight="1">
      <c r="B4" s="10"/>
      <c r="C4" s="11"/>
      <c r="D4" s="54" t="s">
        <v>5</v>
      </c>
      <c r="E4" s="54"/>
      <c r="F4" s="54"/>
      <c r="G4" s="55"/>
      <c r="H4" s="55"/>
      <c r="I4" s="12"/>
      <c r="J4" s="13"/>
      <c r="K4" s="12"/>
      <c r="L4" s="12"/>
      <c r="M4" s="9"/>
      <c r="O4" s="9"/>
    </row>
    <row r="5" spans="1:17" ht="60" customHeight="1">
      <c r="B5" s="10"/>
      <c r="C5" s="11"/>
      <c r="D5" s="17" t="s">
        <v>67</v>
      </c>
      <c r="E5" s="17"/>
      <c r="F5" s="17" t="s">
        <v>68</v>
      </c>
      <c r="G5" s="17"/>
      <c r="H5" s="17" t="s">
        <v>69</v>
      </c>
      <c r="I5" s="18"/>
      <c r="J5" s="129" t="s">
        <v>6</v>
      </c>
      <c r="K5" s="12"/>
      <c r="L5" s="130" t="s">
        <v>7</v>
      </c>
      <c r="M5" s="9"/>
      <c r="N5" s="130" t="s">
        <v>8</v>
      </c>
      <c r="O5" s="9"/>
    </row>
    <row r="6" spans="1:17" s="14" customFormat="1" ht="18" customHeight="1">
      <c r="B6" s="15"/>
      <c r="C6" s="16"/>
      <c r="D6" s="59"/>
      <c r="E6" s="17"/>
      <c r="F6" s="17"/>
      <c r="G6" s="18"/>
      <c r="H6" s="17"/>
      <c r="I6" s="62"/>
      <c r="J6" s="129"/>
      <c r="K6" s="18"/>
      <c r="L6" s="130"/>
      <c r="M6" s="18"/>
      <c r="N6" s="130"/>
      <c r="Q6" s="19"/>
    </row>
    <row r="7" spans="1:17" ht="3.95" customHeight="1" thickBot="1">
      <c r="A7" s="20"/>
      <c r="B7" s="21"/>
      <c r="C7" s="22"/>
      <c r="D7" s="23"/>
      <c r="E7" s="23"/>
      <c r="F7" s="23"/>
      <c r="G7" s="24"/>
      <c r="H7" s="23"/>
      <c r="I7" s="24"/>
      <c r="J7" s="25"/>
      <c r="K7" s="24"/>
      <c r="L7" s="26"/>
      <c r="M7" s="24"/>
      <c r="N7" s="26"/>
      <c r="Q7" s="27"/>
    </row>
    <row r="8" spans="1:17" s="34" customFormat="1" ht="21.95" customHeight="1">
      <c r="A8" s="28"/>
      <c r="B8" s="29"/>
      <c r="C8" s="30"/>
      <c r="D8" s="31"/>
      <c r="E8" s="32"/>
      <c r="F8" s="31"/>
      <c r="G8" s="32"/>
      <c r="H8" s="31"/>
      <c r="I8" s="32"/>
      <c r="J8" s="33"/>
      <c r="K8" s="32"/>
      <c r="L8" s="31"/>
      <c r="M8" s="32"/>
      <c r="N8" s="32"/>
    </row>
    <row r="9" spans="1:17" s="38" customFormat="1" ht="6" customHeight="1">
      <c r="A9" s="35"/>
      <c r="B9" s="30"/>
      <c r="C9" s="30"/>
      <c r="D9" s="36"/>
      <c r="E9" s="36"/>
      <c r="F9" s="36"/>
      <c r="G9" s="32"/>
      <c r="H9" s="36"/>
      <c r="I9" s="32"/>
      <c r="J9" s="37"/>
      <c r="K9" s="32"/>
      <c r="L9" s="36"/>
      <c r="M9" s="32"/>
      <c r="N9" s="36"/>
      <c r="O9" s="34"/>
      <c r="P9" s="34"/>
    </row>
    <row r="10" spans="1:17" s="34" customFormat="1" ht="20.100000000000001" customHeight="1">
      <c r="A10" s="39"/>
      <c r="B10" s="40" t="s">
        <v>20</v>
      </c>
      <c r="C10" s="41"/>
      <c r="D10" s="42">
        <v>25</v>
      </c>
      <c r="E10" s="42"/>
      <c r="F10" s="42">
        <v>36</v>
      </c>
      <c r="G10" s="42"/>
      <c r="H10" s="42">
        <v>45</v>
      </c>
      <c r="I10" s="42"/>
      <c r="J10" s="37">
        <f>SUM(D10:H10)</f>
        <v>106</v>
      </c>
      <c r="K10" s="42"/>
      <c r="L10" s="42">
        <v>2</v>
      </c>
      <c r="M10" s="42"/>
      <c r="N10" s="42">
        <f>SUM(J10:L10)</f>
        <v>108</v>
      </c>
    </row>
    <row r="11" spans="1:17" s="38" customFormat="1" ht="6" customHeight="1">
      <c r="A11" s="35"/>
      <c r="B11" s="29"/>
      <c r="C11" s="30"/>
      <c r="D11" s="36"/>
      <c r="E11" s="36"/>
      <c r="F11" s="36"/>
      <c r="G11" s="32"/>
      <c r="H11" s="36"/>
      <c r="I11" s="32"/>
      <c r="J11" s="33"/>
      <c r="K11" s="32"/>
      <c r="L11" s="36"/>
      <c r="M11" s="32"/>
      <c r="N11" s="36"/>
      <c r="O11" s="34"/>
      <c r="P11" s="34"/>
    </row>
    <row r="12" spans="1:17" s="14" customFormat="1" ht="20.100000000000001" customHeight="1">
      <c r="A12" s="43"/>
      <c r="B12" s="29" t="s">
        <v>9</v>
      </c>
      <c r="C12" s="29"/>
      <c r="D12" s="49">
        <f>D10/$J$10</f>
        <v>0.23584905660377359</v>
      </c>
      <c r="E12" s="49"/>
      <c r="F12" s="49">
        <f>F10/$J$10</f>
        <v>0.33962264150943394</v>
      </c>
      <c r="G12" s="49"/>
      <c r="H12" s="49">
        <f>H10/$J$10</f>
        <v>0.42452830188679247</v>
      </c>
      <c r="I12" s="29"/>
      <c r="J12" s="50"/>
      <c r="K12" s="80"/>
      <c r="L12" s="49">
        <f>L10/$N$10</f>
        <v>1.8518518518518517E-2</v>
      </c>
      <c r="M12" s="44"/>
      <c r="N12" s="45" t="s">
        <v>10</v>
      </c>
    </row>
    <row r="13" spans="1:17" ht="29.1" customHeight="1">
      <c r="B13" s="46"/>
      <c r="C13" s="47"/>
      <c r="D13" s="48"/>
      <c r="E13" s="47"/>
      <c r="F13" s="48"/>
      <c r="G13" s="47"/>
      <c r="H13" s="48"/>
      <c r="I13" s="47"/>
      <c r="J13" s="48"/>
      <c r="K13" s="47"/>
      <c r="L13" s="48"/>
    </row>
    <row r="15" spans="1:17" s="75" customFormat="1" ht="39.75" customHeight="1">
      <c r="A15" s="75" t="s">
        <v>12</v>
      </c>
      <c r="C15" s="82"/>
      <c r="E15" s="82"/>
      <c r="G15" s="82"/>
      <c r="H15" s="82"/>
      <c r="I15" s="82"/>
      <c r="J15" s="83"/>
      <c r="K15" s="84"/>
      <c r="L15" s="84"/>
      <c r="M15" s="84"/>
      <c r="N15" s="85"/>
      <c r="O15" s="84"/>
      <c r="Q15" s="84"/>
    </row>
    <row r="16" spans="1:17" ht="5.0999999999999996" customHeight="1">
      <c r="A16" s="63"/>
      <c r="B16" s="29"/>
    </row>
    <row r="17" spans="1:17" ht="60" customHeight="1">
      <c r="B17" s="10"/>
      <c r="C17" s="11"/>
      <c r="D17" s="17" t="str">
        <f>D5</f>
        <v>WAIA, Isaac</v>
      </c>
      <c r="E17" s="17"/>
      <c r="F17" s="17" t="str">
        <f>F5</f>
        <v>ANIBA, Chelsea</v>
      </c>
      <c r="G17" s="17"/>
      <c r="H17" s="17" t="str">
        <f>H5</f>
        <v>ENOSA, Ron Maxwell</v>
      </c>
      <c r="I17" s="64"/>
      <c r="J17" s="65" t="s">
        <v>13</v>
      </c>
      <c r="K17" s="66"/>
      <c r="L17" s="65" t="s">
        <v>6</v>
      </c>
      <c r="M17" s="66"/>
      <c r="N17" s="67" t="s">
        <v>14</v>
      </c>
      <c r="O17" s="66"/>
    </row>
    <row r="18" spans="1:17" s="14" customFormat="1" ht="21.75" customHeight="1">
      <c r="B18" s="15"/>
      <c r="C18" s="16"/>
      <c r="D18" s="59"/>
      <c r="E18" s="17"/>
      <c r="F18" s="17"/>
      <c r="G18" s="18"/>
      <c r="H18" s="17"/>
      <c r="Q18" s="19"/>
    </row>
    <row r="19" spans="1:17" ht="3.75" customHeight="1" thickBot="1">
      <c r="A19" s="20"/>
      <c r="B19" s="21"/>
      <c r="C19" s="22"/>
      <c r="D19" s="23"/>
      <c r="E19" s="23"/>
      <c r="F19" s="23"/>
      <c r="G19" s="24"/>
      <c r="H19" s="23"/>
      <c r="I19" s="76"/>
      <c r="J19" s="76"/>
      <c r="K19" s="76"/>
      <c r="L19" s="76"/>
      <c r="M19" s="76"/>
      <c r="N19" s="77"/>
      <c r="O19" s="76"/>
      <c r="Q19" s="27"/>
    </row>
    <row r="20" spans="1:17" s="87" customFormat="1" ht="26.1" customHeight="1">
      <c r="A20" s="29" t="s">
        <v>15</v>
      </c>
      <c r="B20" s="29" t="s">
        <v>16</v>
      </c>
      <c r="D20" s="36">
        <f>D10</f>
        <v>25</v>
      </c>
      <c r="E20" s="36"/>
      <c r="F20" s="36">
        <f>F10</f>
        <v>36</v>
      </c>
      <c r="G20" s="36"/>
      <c r="H20" s="36">
        <f>H10</f>
        <v>45</v>
      </c>
      <c r="L20" s="68">
        <f>SUM(D20:H20)</f>
        <v>106</v>
      </c>
      <c r="N20" s="69" t="s">
        <v>17</v>
      </c>
    </row>
    <row r="21" spans="1:17" s="87" customFormat="1" ht="26.1" customHeight="1" thickBot="1">
      <c r="A21" s="29" t="s">
        <v>18</v>
      </c>
      <c r="B21" s="29" t="s">
        <v>19</v>
      </c>
      <c r="D21" s="70">
        <v>-25</v>
      </c>
      <c r="F21" s="70">
        <v>13</v>
      </c>
      <c r="H21" s="70">
        <v>3</v>
      </c>
      <c r="J21" s="87">
        <v>9</v>
      </c>
      <c r="N21" s="71"/>
    </row>
    <row r="22" spans="1:17" s="87" customFormat="1" ht="26.1" customHeight="1">
      <c r="A22" s="29"/>
      <c r="B22" s="29" t="s">
        <v>0</v>
      </c>
      <c r="D22" s="74">
        <f>D20+D21</f>
        <v>0</v>
      </c>
      <c r="F22" s="74">
        <f>F20+F21</f>
        <v>49</v>
      </c>
      <c r="H22" s="74">
        <f>H20+H21</f>
        <v>48</v>
      </c>
      <c r="J22" s="74">
        <f>J20+J21</f>
        <v>9</v>
      </c>
      <c r="L22" s="68">
        <f>SUM(D22:J22)</f>
        <v>106</v>
      </c>
    </row>
    <row r="23" spans="1:17" s="87" customFormat="1" ht="15.75"/>
    <row r="24" spans="1:17" s="87" customFormat="1" ht="15.75"/>
    <row r="25" spans="1:17" s="87" customFormat="1" ht="15.75"/>
    <row r="26" spans="1:17" s="87" customFormat="1" ht="15.75"/>
    <row r="27" spans="1:17" s="87" customFormat="1" ht="15.75"/>
    <row r="28" spans="1:17" s="87" customFormat="1" ht="15.75"/>
    <row r="29" spans="1:17" s="87" customFormat="1" ht="15.75"/>
    <row r="30" spans="1:17" s="87" customFormat="1" ht="15.75"/>
    <row r="31" spans="1:17" s="87" customFormat="1" ht="15.75"/>
    <row r="32" spans="1:17" s="87" customFormat="1" ht="15.75"/>
    <row r="33" s="87" customFormat="1" ht="15.75"/>
    <row r="34" s="87" customFormat="1" ht="15.75"/>
    <row r="35" s="87" customFormat="1" ht="15.75"/>
  </sheetData>
  <mergeCells count="3">
    <mergeCell ref="J5:J6"/>
    <mergeCell ref="L5:L6"/>
    <mergeCell ref="N5:N6"/>
  </mergeCells>
  <printOptions horizontalCentered="1"/>
  <pageMargins left="0.98425196850393704" right="0.98425196850393704" top="0.98425196850393704" bottom="0.98425196850393704" header="0.39370078740157483" footer="0.39370078740157483"/>
  <pageSetup paperSize="9" scale="80" orientation="landscape" horizontalDpi="1200" verticalDpi="1200" r:id="rId1"/>
  <headerFooter alignWithMargins="0">
    <oddHeader>&amp;C&amp;"Helvetica,Bold"&amp;10 2012 TSRA Elections</oddHeader>
    <oddFooter>&amp;L&amp;F, &amp;A Ward&amp;R&amp;"Helvetica,Regular"&amp;10Printed  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zoomScaleNormal="100" workbookViewId="0">
      <selection activeCell="N21" sqref="N21"/>
    </sheetView>
  </sheetViews>
  <sheetFormatPr defaultColWidth="13" defaultRowHeight="12.75"/>
  <cols>
    <col min="1" max="1" width="10" style="3" customWidth="1"/>
    <col min="2" max="2" width="19.6640625" style="3" customWidth="1"/>
    <col min="3" max="3" width="1.1640625" style="3" customWidth="1"/>
    <col min="4" max="4" width="16.83203125" style="3" customWidth="1"/>
    <col min="5" max="5" width="1.1640625" style="3" customWidth="1"/>
    <col min="6" max="6" width="16.83203125" style="3" customWidth="1"/>
    <col min="7" max="7" width="1.33203125" style="3" customWidth="1"/>
    <col min="8" max="8" width="13.83203125" style="3" customWidth="1"/>
    <col min="9" max="9" width="1.1640625" style="3" customWidth="1"/>
    <col min="10" max="10" width="13.33203125" style="3" customWidth="1"/>
    <col min="11" max="11" width="1.1640625" style="3" customWidth="1"/>
    <col min="12" max="12" width="16.33203125" style="3" customWidth="1"/>
    <col min="13" max="13" width="1.33203125" style="3" customWidth="1"/>
    <col min="14" max="14" width="3.33203125" style="3" customWidth="1"/>
    <col min="15" max="15" width="12.1640625" style="3" customWidth="1"/>
    <col min="16" max="16384" width="13" style="3"/>
  </cols>
  <sheetData>
    <row r="1" spans="1:20" s="1" customFormat="1" ht="36.75" customHeight="1">
      <c r="A1" s="51" t="s">
        <v>21</v>
      </c>
      <c r="D1" s="1" t="s">
        <v>70</v>
      </c>
      <c r="I1" s="57"/>
      <c r="J1" s="56" t="s">
        <v>11</v>
      </c>
      <c r="K1" s="57"/>
      <c r="L1" s="58">
        <f ca="1" xml:space="preserve"> NOW()</f>
        <v>39800.440875115739</v>
      </c>
    </row>
    <row r="2" spans="1:20" s="2" customFormat="1" ht="27" customHeight="1">
      <c r="A2" s="52"/>
      <c r="B2" s="4"/>
      <c r="H2" s="79">
        <v>180</v>
      </c>
      <c r="I2" s="53"/>
      <c r="J2" s="78" t="s">
        <v>25</v>
      </c>
      <c r="M2" s="2">
        <v>21511</v>
      </c>
    </row>
    <row r="3" spans="1:20" ht="21.75" customHeight="1">
      <c r="A3" s="52" t="s">
        <v>22</v>
      </c>
      <c r="B3" s="4"/>
      <c r="E3" s="5"/>
      <c r="F3" s="17"/>
      <c r="G3" s="8"/>
      <c r="H3" s="79">
        <v>104</v>
      </c>
      <c r="I3" s="4"/>
      <c r="J3" s="78" t="s">
        <v>23</v>
      </c>
      <c r="K3" s="9"/>
      <c r="L3" s="4"/>
      <c r="M3" s="9"/>
      <c r="N3" s="4"/>
      <c r="O3" s="4"/>
    </row>
    <row r="4" spans="1:20" ht="27.95" customHeight="1">
      <c r="B4" s="10"/>
      <c r="C4" s="11"/>
      <c r="D4" s="54" t="s">
        <v>5</v>
      </c>
      <c r="E4" s="54"/>
      <c r="F4" s="54"/>
      <c r="G4" s="12"/>
      <c r="H4" s="13"/>
      <c r="I4" s="12"/>
      <c r="J4" s="12"/>
      <c r="K4" s="9"/>
      <c r="M4" s="9"/>
    </row>
    <row r="5" spans="1:20" ht="60" customHeight="1">
      <c r="B5" s="10"/>
      <c r="C5" s="11"/>
      <c r="D5" s="17" t="s">
        <v>71</v>
      </c>
      <c r="E5" s="17"/>
      <c r="F5" s="17" t="s">
        <v>72</v>
      </c>
      <c r="G5" s="18"/>
      <c r="H5" s="129" t="s">
        <v>6</v>
      </c>
      <c r="I5" s="12"/>
      <c r="J5" s="130" t="s">
        <v>7</v>
      </c>
      <c r="K5" s="9"/>
      <c r="L5" s="130" t="s">
        <v>8</v>
      </c>
      <c r="M5" s="9"/>
    </row>
    <row r="6" spans="1:20" s="14" customFormat="1" ht="18" customHeight="1">
      <c r="B6" s="15"/>
      <c r="C6" s="16"/>
      <c r="D6" s="59"/>
      <c r="E6" s="17"/>
      <c r="F6" s="17"/>
      <c r="G6" s="62"/>
      <c r="H6" s="129"/>
      <c r="I6" s="18"/>
      <c r="J6" s="130"/>
      <c r="K6" s="18"/>
      <c r="L6" s="130"/>
      <c r="O6" s="19"/>
    </row>
    <row r="7" spans="1:20" ht="3.95" customHeight="1" thickBot="1">
      <c r="A7" s="20"/>
      <c r="B7" s="21"/>
      <c r="C7" s="22"/>
      <c r="D7" s="23"/>
      <c r="E7" s="23"/>
      <c r="F7" s="23"/>
      <c r="G7" s="24"/>
      <c r="H7" s="25"/>
      <c r="I7" s="24"/>
      <c r="J7" s="26"/>
      <c r="K7" s="24"/>
      <c r="L7" s="26"/>
      <c r="O7" s="27"/>
    </row>
    <row r="8" spans="1:20" s="34" customFormat="1" ht="21.95" customHeight="1">
      <c r="A8" s="28"/>
      <c r="B8" s="29"/>
      <c r="C8" s="30"/>
      <c r="D8" s="31"/>
      <c r="E8" s="32"/>
      <c r="F8" s="31"/>
      <c r="G8" s="32"/>
      <c r="H8" s="33"/>
      <c r="I8" s="32"/>
      <c r="J8" s="31"/>
      <c r="K8" s="32"/>
      <c r="L8" s="32"/>
    </row>
    <row r="9" spans="1:20" s="38" customFormat="1" ht="6" customHeight="1">
      <c r="A9" s="35"/>
      <c r="B9" s="30"/>
      <c r="C9" s="30"/>
      <c r="D9" s="36"/>
      <c r="E9" s="36"/>
      <c r="F9" s="36"/>
      <c r="G9" s="32"/>
      <c r="H9" s="37"/>
      <c r="I9" s="32"/>
      <c r="J9" s="36"/>
      <c r="K9" s="32"/>
      <c r="L9" s="36"/>
      <c r="M9" s="34"/>
      <c r="N9" s="34"/>
    </row>
    <row r="10" spans="1:20" s="34" customFormat="1" ht="20.100000000000001" customHeight="1">
      <c r="A10" s="39"/>
      <c r="B10" s="40" t="s">
        <v>20</v>
      </c>
      <c r="C10" s="41"/>
      <c r="D10" s="42">
        <v>50</v>
      </c>
      <c r="E10" s="42"/>
      <c r="F10" s="42">
        <v>49</v>
      </c>
      <c r="G10" s="42"/>
      <c r="H10" s="37">
        <f>SUM(D10:F10)</f>
        <v>99</v>
      </c>
      <c r="I10" s="42"/>
      <c r="J10" s="42">
        <v>2</v>
      </c>
      <c r="K10" s="42"/>
      <c r="L10" s="42">
        <f>SUM(H10:J10)</f>
        <v>101</v>
      </c>
    </row>
    <row r="11" spans="1:20" s="38" customFormat="1" ht="6" customHeight="1">
      <c r="A11" s="35"/>
      <c r="B11" s="29"/>
      <c r="C11" s="30"/>
      <c r="D11" s="36"/>
      <c r="E11" s="36"/>
      <c r="F11" s="36"/>
      <c r="G11" s="32"/>
      <c r="H11" s="33"/>
      <c r="I11" s="32"/>
      <c r="J11" s="36"/>
      <c r="K11" s="32"/>
      <c r="L11" s="36"/>
      <c r="M11" s="34"/>
      <c r="N11" s="34"/>
    </row>
    <row r="12" spans="1:20" s="14" customFormat="1" ht="20.100000000000001" customHeight="1">
      <c r="A12" s="43"/>
      <c r="B12" s="29" t="s">
        <v>9</v>
      </c>
      <c r="C12" s="29"/>
      <c r="D12" s="49">
        <f>D10/$H$10</f>
        <v>0.50505050505050508</v>
      </c>
      <c r="E12" s="49"/>
      <c r="F12" s="49">
        <f>F10/$H$10</f>
        <v>0.49494949494949497</v>
      </c>
      <c r="G12" s="29"/>
      <c r="H12" s="50"/>
      <c r="I12" s="80"/>
      <c r="J12" s="49">
        <f>J10/$L$10</f>
        <v>1.9801980198019802E-2</v>
      </c>
      <c r="K12" s="44"/>
      <c r="L12" s="45" t="s">
        <v>10</v>
      </c>
    </row>
    <row r="13" spans="1:20" ht="29.1" customHeight="1">
      <c r="B13" s="46"/>
      <c r="C13" s="47"/>
      <c r="D13" s="48"/>
      <c r="E13" s="47"/>
      <c r="F13" s="48"/>
      <c r="G13" s="47"/>
      <c r="H13" s="48"/>
      <c r="I13" s="47"/>
      <c r="J13" s="48"/>
    </row>
    <row r="15" spans="1:20" s="75" customFormat="1" ht="39.75" customHeight="1">
      <c r="A15" s="75" t="s">
        <v>12</v>
      </c>
      <c r="C15" s="82"/>
      <c r="E15" s="82"/>
      <c r="F15" s="75" t="s">
        <v>32</v>
      </c>
      <c r="G15" s="82"/>
      <c r="H15" s="83"/>
      <c r="I15" s="84"/>
      <c r="J15" s="84"/>
      <c r="K15" s="84"/>
      <c r="L15" s="85"/>
      <c r="M15" s="84"/>
      <c r="O15" s="84"/>
      <c r="T15" s="86"/>
    </row>
    <row r="16" spans="1:20" ht="5.0999999999999996" customHeight="1">
      <c r="A16" s="63"/>
      <c r="B16" s="29"/>
    </row>
    <row r="17" ht="60" customHeight="1"/>
    <row r="20" s="87" customFormat="1" ht="15.75"/>
    <row r="21" s="87" customFormat="1" ht="15.75"/>
    <row r="22" s="87" customFormat="1" ht="15.75"/>
    <row r="23" s="87" customFormat="1" ht="15.75"/>
    <row r="24" s="87" customFormat="1" ht="15.75"/>
    <row r="25" s="87" customFormat="1" ht="15.75"/>
    <row r="26" s="87" customFormat="1" ht="15.75"/>
    <row r="27" s="87" customFormat="1" ht="15.75"/>
    <row r="28" s="87" customFormat="1" ht="15.75"/>
    <row r="29" s="87" customFormat="1" ht="15.75"/>
    <row r="30" s="87" customFormat="1" ht="15.75"/>
    <row r="31" s="87" customFormat="1" ht="15.75"/>
    <row r="32" s="87" customFormat="1" ht="15.75"/>
    <row r="33" s="87" customFormat="1" ht="15.75"/>
    <row r="34" s="87" customFormat="1" ht="15.75"/>
    <row r="35" s="87" customFormat="1" ht="15.75"/>
  </sheetData>
  <mergeCells count="3">
    <mergeCell ref="H5:H6"/>
    <mergeCell ref="J5:J6"/>
    <mergeCell ref="L5:L6"/>
  </mergeCells>
  <printOptions horizontalCentered="1"/>
  <pageMargins left="0.98425196850393704" right="0.98425196850393704" top="0.98425196850393704" bottom="0.98425196850393704" header="0.39370078740157483" footer="0.39370078740157483"/>
  <pageSetup paperSize="9" orientation="landscape" horizontalDpi="1200" verticalDpi="1200" r:id="rId1"/>
  <headerFooter alignWithMargins="0">
    <oddHeader>&amp;C&amp;"Helvetica,Bold"&amp;10 2012 TSRA Elections</oddHeader>
    <oddFooter>&amp;L&amp;F, &amp;A Ward&amp;R&amp;"Helvetica,Regular"&amp;10Printed  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35"/>
  <sheetViews>
    <sheetView zoomScaleNormal="100" workbookViewId="0"/>
  </sheetViews>
  <sheetFormatPr defaultColWidth="13" defaultRowHeight="12.75"/>
  <cols>
    <col min="1" max="1" width="10" style="3" customWidth="1"/>
    <col min="2" max="2" width="19.6640625" style="3" customWidth="1"/>
    <col min="3" max="3" width="1.1640625" style="3" customWidth="1"/>
    <col min="4" max="4" width="16.83203125" style="3" customWidth="1"/>
    <col min="5" max="5" width="1.1640625" style="3" customWidth="1"/>
    <col min="6" max="6" width="16.83203125" style="3" customWidth="1"/>
    <col min="7" max="7" width="1.1640625" style="3" customWidth="1"/>
    <col min="8" max="8" width="16.83203125" style="3" customWidth="1"/>
    <col min="9" max="9" width="1.1640625" style="3" customWidth="1"/>
    <col min="10" max="10" width="16.83203125" style="3" customWidth="1"/>
    <col min="11" max="11" width="1.1640625" style="3" customWidth="1"/>
    <col min="12" max="12" width="19.1640625" style="3" customWidth="1"/>
    <col min="13" max="13" width="1.33203125" style="3" customWidth="1"/>
    <col min="14" max="14" width="16.83203125" style="3" customWidth="1"/>
    <col min="15" max="15" width="1.33203125" style="3" customWidth="1"/>
    <col min="16" max="16" width="13.83203125" style="3" customWidth="1"/>
    <col min="17" max="17" width="1.1640625" style="3" customWidth="1"/>
    <col min="18" max="18" width="13.33203125" style="3" customWidth="1"/>
    <col min="19" max="19" width="1.1640625" style="3" customWidth="1"/>
    <col min="20" max="20" width="16.33203125" style="3" customWidth="1"/>
    <col min="21" max="21" width="1.33203125" style="3" customWidth="1"/>
    <col min="22" max="22" width="3.33203125" style="3" customWidth="1"/>
    <col min="23" max="23" width="12.1640625" style="3" customWidth="1"/>
    <col min="24" max="16384" width="13" style="3"/>
  </cols>
  <sheetData>
    <row r="1" spans="1:23" s="1" customFormat="1" ht="36.75" customHeight="1">
      <c r="A1" s="51" t="s">
        <v>21</v>
      </c>
      <c r="D1" s="1" t="s">
        <v>73</v>
      </c>
      <c r="Q1" s="57"/>
      <c r="R1" s="56" t="s">
        <v>11</v>
      </c>
      <c r="S1" s="57"/>
      <c r="T1" s="58">
        <f ca="1" xml:space="preserve"> NOW()</f>
        <v>39800.440875115739</v>
      </c>
    </row>
    <row r="2" spans="1:23" s="2" customFormat="1" ht="27" customHeight="1">
      <c r="A2" s="52"/>
      <c r="B2" s="4"/>
      <c r="P2" s="79">
        <v>462</v>
      </c>
      <c r="Q2" s="53"/>
      <c r="R2" s="78" t="s">
        <v>25</v>
      </c>
      <c r="U2" s="2">
        <v>21511</v>
      </c>
    </row>
    <row r="3" spans="1:23" ht="21.75" customHeight="1">
      <c r="A3" s="52" t="s">
        <v>22</v>
      </c>
      <c r="B3" s="4"/>
      <c r="E3" s="5"/>
      <c r="F3" s="6"/>
      <c r="G3" s="5"/>
      <c r="H3" s="7"/>
      <c r="I3" s="5"/>
      <c r="J3" s="7"/>
      <c r="K3" s="5"/>
      <c r="L3" s="7"/>
      <c r="M3" s="5"/>
      <c r="N3" s="7"/>
      <c r="O3" s="8"/>
      <c r="P3" s="123">
        <v>246</v>
      </c>
      <c r="Q3" s="4"/>
      <c r="R3" s="78" t="s">
        <v>23</v>
      </c>
      <c r="S3" s="9"/>
      <c r="T3" s="4"/>
      <c r="U3" s="9"/>
      <c r="V3" s="4"/>
      <c r="W3" s="4"/>
    </row>
    <row r="4" spans="1:23" ht="27.95" customHeight="1">
      <c r="B4" s="10"/>
      <c r="C4" s="11"/>
      <c r="D4" s="54" t="s">
        <v>5</v>
      </c>
      <c r="E4" s="54"/>
      <c r="F4" s="54"/>
      <c r="G4" s="55"/>
      <c r="H4" s="55"/>
      <c r="I4" s="55"/>
      <c r="J4" s="55"/>
      <c r="K4" s="55"/>
      <c r="L4" s="55"/>
      <c r="M4" s="55"/>
      <c r="N4" s="55"/>
      <c r="O4" s="12"/>
      <c r="P4" s="13"/>
      <c r="Q4" s="12"/>
      <c r="R4" s="12"/>
      <c r="S4" s="9"/>
      <c r="U4" s="9"/>
    </row>
    <row r="5" spans="1:23" ht="60" customHeight="1">
      <c r="B5" s="10"/>
      <c r="C5" s="11"/>
      <c r="D5" s="17" t="s">
        <v>74</v>
      </c>
      <c r="E5" s="17"/>
      <c r="F5" s="17" t="s">
        <v>75</v>
      </c>
      <c r="G5" s="17"/>
      <c r="H5" s="17" t="s">
        <v>76</v>
      </c>
      <c r="I5" s="17"/>
      <c r="J5" s="17" t="s">
        <v>77</v>
      </c>
      <c r="K5" s="17"/>
      <c r="L5" s="17" t="s">
        <v>78</v>
      </c>
      <c r="M5" s="17"/>
      <c r="N5" s="17" t="s">
        <v>79</v>
      </c>
      <c r="O5" s="18"/>
      <c r="P5" s="129" t="s">
        <v>6</v>
      </c>
      <c r="Q5" s="12"/>
      <c r="R5" s="130" t="s">
        <v>7</v>
      </c>
      <c r="S5" s="9"/>
      <c r="T5" s="130" t="s">
        <v>8</v>
      </c>
      <c r="U5" s="9"/>
    </row>
    <row r="6" spans="1:23" s="14" customFormat="1" ht="18" customHeight="1">
      <c r="B6" s="15"/>
      <c r="C6" s="16"/>
      <c r="D6" s="59"/>
      <c r="E6" s="17"/>
      <c r="F6" s="17"/>
      <c r="G6" s="18"/>
      <c r="H6" s="17"/>
      <c r="I6" s="18"/>
      <c r="J6" s="17"/>
      <c r="K6" s="18"/>
      <c r="L6" s="17"/>
      <c r="M6" s="60"/>
      <c r="N6" s="61"/>
      <c r="O6" s="62"/>
      <c r="P6" s="129"/>
      <c r="Q6" s="18"/>
      <c r="R6" s="130"/>
      <c r="S6" s="18"/>
      <c r="T6" s="130"/>
      <c r="W6" s="19"/>
    </row>
    <row r="7" spans="1:23" ht="3.95" customHeight="1" thickBot="1">
      <c r="A7" s="20"/>
      <c r="B7" s="21"/>
      <c r="C7" s="22"/>
      <c r="D7" s="23"/>
      <c r="E7" s="23"/>
      <c r="F7" s="23"/>
      <c r="G7" s="24"/>
      <c r="H7" s="23"/>
      <c r="I7" s="24"/>
      <c r="J7" s="23"/>
      <c r="K7" s="24"/>
      <c r="L7" s="23"/>
      <c r="M7" s="24"/>
      <c r="N7" s="23"/>
      <c r="O7" s="24"/>
      <c r="P7" s="25"/>
      <c r="Q7" s="24"/>
      <c r="R7" s="26"/>
      <c r="S7" s="24"/>
      <c r="T7" s="26"/>
      <c r="W7" s="27"/>
    </row>
    <row r="8" spans="1:23" s="34" customFormat="1" ht="21.95" customHeight="1">
      <c r="A8" s="28"/>
      <c r="B8" s="29"/>
      <c r="C8" s="30"/>
      <c r="D8" s="31"/>
      <c r="E8" s="32"/>
      <c r="F8" s="31"/>
      <c r="G8" s="32"/>
      <c r="H8" s="31"/>
      <c r="I8" s="32"/>
      <c r="J8" s="31"/>
      <c r="K8" s="32"/>
      <c r="L8" s="31"/>
      <c r="M8" s="32"/>
      <c r="N8" s="31"/>
      <c r="O8" s="32"/>
      <c r="P8" s="33"/>
      <c r="Q8" s="32"/>
      <c r="R8" s="31"/>
      <c r="S8" s="32"/>
      <c r="T8" s="32"/>
    </row>
    <row r="9" spans="1:23" s="38" customFormat="1" ht="6" customHeight="1">
      <c r="A9" s="35"/>
      <c r="B9" s="30"/>
      <c r="C9" s="30"/>
      <c r="D9" s="36"/>
      <c r="E9" s="36"/>
      <c r="F9" s="36"/>
      <c r="G9" s="32"/>
      <c r="H9" s="36"/>
      <c r="I9" s="32"/>
      <c r="J9" s="36"/>
      <c r="K9" s="32"/>
      <c r="L9" s="36"/>
      <c r="M9" s="32"/>
      <c r="N9" s="36"/>
      <c r="O9" s="32"/>
      <c r="P9" s="37"/>
      <c r="Q9" s="32"/>
      <c r="R9" s="36"/>
      <c r="S9" s="32"/>
      <c r="T9" s="36"/>
      <c r="U9" s="34"/>
      <c r="V9" s="34"/>
    </row>
    <row r="10" spans="1:23" s="34" customFormat="1" ht="20.100000000000001" customHeight="1">
      <c r="A10" s="39"/>
      <c r="B10" s="40" t="s">
        <v>20</v>
      </c>
      <c r="C10" s="41"/>
      <c r="D10" s="42">
        <v>49</v>
      </c>
      <c r="E10" s="42"/>
      <c r="F10" s="42">
        <v>17</v>
      </c>
      <c r="G10" s="42"/>
      <c r="H10" s="42">
        <v>26</v>
      </c>
      <c r="I10" s="42"/>
      <c r="J10" s="42">
        <v>40</v>
      </c>
      <c r="K10" s="42"/>
      <c r="L10" s="42">
        <v>73</v>
      </c>
      <c r="M10" s="42"/>
      <c r="N10" s="42">
        <v>38</v>
      </c>
      <c r="O10" s="42"/>
      <c r="P10" s="37">
        <f>SUM(D10:N10)</f>
        <v>243</v>
      </c>
      <c r="Q10" s="42"/>
      <c r="R10" s="42">
        <v>3</v>
      </c>
      <c r="S10" s="42"/>
      <c r="T10" s="42">
        <f>SUM(P10:R10)</f>
        <v>246</v>
      </c>
    </row>
    <row r="11" spans="1:23" s="38" customFormat="1" ht="6" customHeight="1">
      <c r="A11" s="35"/>
      <c r="B11" s="29"/>
      <c r="C11" s="30"/>
      <c r="D11" s="36"/>
      <c r="E11" s="36"/>
      <c r="F11" s="36"/>
      <c r="G11" s="32"/>
      <c r="H11" s="36"/>
      <c r="I11" s="32"/>
      <c r="J11" s="36"/>
      <c r="K11" s="32"/>
      <c r="L11" s="36"/>
      <c r="M11" s="32"/>
      <c r="N11" s="36"/>
      <c r="O11" s="32"/>
      <c r="P11" s="33"/>
      <c r="Q11" s="32"/>
      <c r="R11" s="36"/>
      <c r="S11" s="32"/>
      <c r="T11" s="36"/>
      <c r="U11" s="34"/>
      <c r="V11" s="34"/>
    </row>
    <row r="12" spans="1:23" s="14" customFormat="1" ht="20.100000000000001" customHeight="1">
      <c r="A12" s="43"/>
      <c r="B12" s="29" t="s">
        <v>9</v>
      </c>
      <c r="C12" s="29"/>
      <c r="D12" s="49">
        <f>D10/$P$10</f>
        <v>0.20164609053497942</v>
      </c>
      <c r="E12" s="49"/>
      <c r="F12" s="49">
        <f>F10/$P$10</f>
        <v>6.9958847736625515E-2</v>
      </c>
      <c r="G12" s="49"/>
      <c r="H12" s="49">
        <f>H10/$P$10</f>
        <v>0.10699588477366255</v>
      </c>
      <c r="I12" s="49"/>
      <c r="J12" s="49">
        <f>J10/$P$10</f>
        <v>0.16460905349794239</v>
      </c>
      <c r="K12" s="49"/>
      <c r="L12" s="49">
        <f>L10/$P$10</f>
        <v>0.30041152263374488</v>
      </c>
      <c r="M12" s="49"/>
      <c r="N12" s="49">
        <f>N10/$P$10</f>
        <v>0.15637860082304528</v>
      </c>
      <c r="O12" s="29"/>
      <c r="P12" s="50"/>
      <c r="Q12" s="80"/>
      <c r="R12" s="49">
        <f>R10/$T$10</f>
        <v>1.2195121951219513E-2</v>
      </c>
      <c r="S12" s="44"/>
      <c r="T12" s="45" t="s">
        <v>10</v>
      </c>
    </row>
    <row r="13" spans="1:23" ht="29.1" customHeight="1">
      <c r="B13" s="46"/>
      <c r="C13" s="47"/>
      <c r="D13" s="48"/>
      <c r="E13" s="47"/>
      <c r="F13" s="48"/>
      <c r="G13" s="47"/>
      <c r="H13" s="48"/>
      <c r="I13" s="47"/>
      <c r="J13" s="48"/>
      <c r="K13" s="47"/>
      <c r="L13" s="48"/>
      <c r="M13" s="47"/>
      <c r="N13" s="48"/>
      <c r="O13" s="47"/>
      <c r="P13" s="48"/>
      <c r="Q13" s="47"/>
      <c r="R13" s="48"/>
    </row>
    <row r="15" spans="1:23" s="75" customFormat="1" ht="39.75" customHeight="1">
      <c r="A15" s="75" t="s">
        <v>12</v>
      </c>
      <c r="C15" s="82"/>
      <c r="E15" s="82"/>
      <c r="G15" s="82"/>
      <c r="H15" s="82"/>
      <c r="I15" s="82"/>
      <c r="K15" s="82"/>
      <c r="M15" s="82"/>
      <c r="N15" s="81"/>
      <c r="O15" s="82"/>
      <c r="P15" s="83"/>
      <c r="Q15" s="84"/>
      <c r="R15" s="84"/>
      <c r="S15" s="84"/>
      <c r="T15" s="85"/>
      <c r="U15" s="84"/>
      <c r="W15" s="84"/>
    </row>
    <row r="16" spans="1:23" ht="5.0999999999999996" customHeight="1">
      <c r="A16" s="63"/>
      <c r="B16" s="29"/>
      <c r="I16" s="9"/>
      <c r="K16" s="9"/>
      <c r="M16" s="9"/>
    </row>
    <row r="17" spans="1:23" ht="60" customHeight="1">
      <c r="B17" s="10"/>
      <c r="C17" s="11"/>
      <c r="D17" s="17" t="str">
        <f>D5</f>
        <v>STEPHEN, Sereako</v>
      </c>
      <c r="E17" s="17"/>
      <c r="F17" s="17" t="str">
        <f>F5</f>
        <v>STEPHEN, Sam</v>
      </c>
      <c r="G17" s="17"/>
      <c r="H17" s="17" t="str">
        <f>H5</f>
        <v>DAVID, Ned</v>
      </c>
      <c r="I17" s="17"/>
      <c r="J17" s="17" t="str">
        <f>J5</f>
        <v>HARRY, Abigail</v>
      </c>
      <c r="K17" s="17"/>
      <c r="L17" s="17" t="str">
        <f>L5</f>
        <v>ABEDNEGO, John Stephen</v>
      </c>
      <c r="M17" s="17"/>
      <c r="N17" s="17" t="str">
        <f>N5</f>
        <v>GELA, Saimo Bertha June</v>
      </c>
      <c r="O17" s="64"/>
      <c r="P17" s="65" t="s">
        <v>13</v>
      </c>
      <c r="Q17" s="66"/>
      <c r="R17" s="65" t="s">
        <v>6</v>
      </c>
      <c r="S17" s="66"/>
      <c r="T17" s="67" t="s">
        <v>14</v>
      </c>
      <c r="U17" s="66"/>
    </row>
    <row r="18" spans="1:23" s="14" customFormat="1" ht="21.75" customHeight="1">
      <c r="B18" s="15"/>
      <c r="C18" s="16"/>
      <c r="D18" s="59"/>
      <c r="E18" s="17"/>
      <c r="F18" s="17"/>
      <c r="G18" s="18"/>
      <c r="H18" s="17"/>
      <c r="I18" s="18"/>
      <c r="J18" s="17"/>
      <c r="K18" s="18"/>
      <c r="L18" s="17"/>
      <c r="M18" s="60"/>
      <c r="N18" s="61"/>
      <c r="W18" s="19"/>
    </row>
    <row r="19" spans="1:23" ht="3.75" customHeight="1" thickBot="1">
      <c r="A19" s="20"/>
      <c r="B19" s="21"/>
      <c r="C19" s="22"/>
      <c r="D19" s="23"/>
      <c r="E19" s="23"/>
      <c r="F19" s="23"/>
      <c r="G19" s="24"/>
      <c r="H19" s="23"/>
      <c r="I19" s="24"/>
      <c r="J19" s="23"/>
      <c r="K19" s="24"/>
      <c r="L19" s="23"/>
      <c r="M19" s="24"/>
      <c r="N19" s="23"/>
      <c r="O19" s="76"/>
      <c r="P19" s="76"/>
      <c r="Q19" s="76"/>
      <c r="R19" s="76"/>
      <c r="S19" s="76"/>
      <c r="T19" s="77"/>
      <c r="U19" s="76"/>
      <c r="W19" s="27"/>
    </row>
    <row r="20" spans="1:23" s="87" customFormat="1" ht="26.1" customHeight="1">
      <c r="A20" s="29" t="s">
        <v>15</v>
      </c>
      <c r="B20" s="29" t="s">
        <v>16</v>
      </c>
      <c r="D20" s="36">
        <f>D10</f>
        <v>49</v>
      </c>
      <c r="E20" s="36"/>
      <c r="F20" s="36">
        <f>F10</f>
        <v>17</v>
      </c>
      <c r="G20" s="36"/>
      <c r="H20" s="36">
        <f>H10</f>
        <v>26</v>
      </c>
      <c r="I20" s="36"/>
      <c r="J20" s="36">
        <f>J10</f>
        <v>40</v>
      </c>
      <c r="K20" s="36"/>
      <c r="L20" s="36">
        <f>L10</f>
        <v>73</v>
      </c>
      <c r="M20" s="36"/>
      <c r="N20" s="36">
        <f>N10</f>
        <v>38</v>
      </c>
      <c r="R20" s="68">
        <f>SUM(D20:N20)</f>
        <v>243</v>
      </c>
      <c r="T20" s="69" t="s">
        <v>17</v>
      </c>
    </row>
    <row r="21" spans="1:23" s="87" customFormat="1" ht="26.1" customHeight="1" thickBot="1">
      <c r="A21" s="29" t="s">
        <v>18</v>
      </c>
      <c r="B21" s="29" t="s">
        <v>19</v>
      </c>
      <c r="D21" s="70">
        <v>2</v>
      </c>
      <c r="F21" s="70">
        <v>-17</v>
      </c>
      <c r="H21" s="70">
        <v>0</v>
      </c>
      <c r="J21" s="70">
        <v>0</v>
      </c>
      <c r="K21" s="36"/>
      <c r="L21" s="70">
        <v>3</v>
      </c>
      <c r="N21" s="70">
        <v>2</v>
      </c>
      <c r="P21" s="87">
        <v>10</v>
      </c>
      <c r="T21" s="71" t="s">
        <v>80</v>
      </c>
    </row>
    <row r="22" spans="1:23" s="87" customFormat="1" ht="26.1" customHeight="1">
      <c r="A22" s="29"/>
      <c r="B22" s="29" t="s">
        <v>0</v>
      </c>
      <c r="D22" s="72">
        <f>D20+D21</f>
        <v>51</v>
      </c>
      <c r="F22" s="72">
        <f>F20+F21</f>
        <v>0</v>
      </c>
      <c r="H22" s="72">
        <f>H20+H21</f>
        <v>26</v>
      </c>
      <c r="J22" s="72">
        <f>J20+J21</f>
        <v>40</v>
      </c>
      <c r="L22" s="72">
        <f>L20+L21</f>
        <v>76</v>
      </c>
      <c r="N22" s="72">
        <f>N20+N21</f>
        <v>40</v>
      </c>
      <c r="P22" s="72">
        <f>P20+P21</f>
        <v>10</v>
      </c>
      <c r="R22" s="68">
        <f>SUM(D22:P22)</f>
        <v>243</v>
      </c>
    </row>
    <row r="23" spans="1:23" s="87" customFormat="1" ht="26.1" customHeight="1" thickBot="1">
      <c r="A23" s="29" t="s">
        <v>1</v>
      </c>
      <c r="B23" s="29" t="s">
        <v>19</v>
      </c>
      <c r="D23" s="70">
        <v>6</v>
      </c>
      <c r="F23" s="70">
        <v>0</v>
      </c>
      <c r="H23" s="70">
        <v>-26</v>
      </c>
      <c r="J23" s="70">
        <v>4</v>
      </c>
      <c r="K23" s="36"/>
      <c r="L23" s="70">
        <v>5</v>
      </c>
      <c r="N23" s="70">
        <v>2</v>
      </c>
      <c r="P23" s="87">
        <v>9</v>
      </c>
      <c r="T23" s="71" t="s">
        <v>81</v>
      </c>
    </row>
    <row r="24" spans="1:23" s="87" customFormat="1" ht="26.1" customHeight="1">
      <c r="A24" s="29"/>
      <c r="B24" s="29" t="s">
        <v>0</v>
      </c>
      <c r="D24" s="72">
        <f>D22+D23</f>
        <v>57</v>
      </c>
      <c r="F24" s="72">
        <f>F22+F23</f>
        <v>0</v>
      </c>
      <c r="H24" s="72">
        <f>H22+H23</f>
        <v>0</v>
      </c>
      <c r="J24" s="72">
        <f>J22+J23</f>
        <v>44</v>
      </c>
      <c r="L24" s="72">
        <f>L22+L23</f>
        <v>81</v>
      </c>
      <c r="N24" s="72">
        <f>N22+N23</f>
        <v>42</v>
      </c>
      <c r="P24" s="72">
        <f>P22+P23</f>
        <v>19</v>
      </c>
      <c r="R24" s="68">
        <f>SUM(D24:P24)</f>
        <v>243</v>
      </c>
    </row>
    <row r="25" spans="1:23" s="87" customFormat="1" ht="26.1" customHeight="1" thickBot="1">
      <c r="A25" s="29" t="s">
        <v>2</v>
      </c>
      <c r="B25" s="29" t="s">
        <v>19</v>
      </c>
      <c r="D25" s="70">
        <v>9</v>
      </c>
      <c r="F25" s="70">
        <v>0</v>
      </c>
      <c r="H25" s="70">
        <v>0</v>
      </c>
      <c r="J25" s="70">
        <v>6</v>
      </c>
      <c r="K25" s="36"/>
      <c r="L25" s="70">
        <v>8</v>
      </c>
      <c r="N25" s="70">
        <v>-42</v>
      </c>
      <c r="P25" s="70">
        <v>19</v>
      </c>
      <c r="T25" s="71" t="s">
        <v>82</v>
      </c>
    </row>
    <row r="26" spans="1:23" s="87" customFormat="1" ht="26.1" customHeight="1">
      <c r="A26" s="29"/>
      <c r="B26" s="29" t="s">
        <v>0</v>
      </c>
      <c r="D26" s="72">
        <f>D24+D25</f>
        <v>66</v>
      </c>
      <c r="F26" s="72">
        <f>F24+F25</f>
        <v>0</v>
      </c>
      <c r="H26" s="72">
        <f>H24+H25</f>
        <v>0</v>
      </c>
      <c r="J26" s="72">
        <f>J24+J25</f>
        <v>50</v>
      </c>
      <c r="L26" s="72">
        <f>L24+L25</f>
        <v>89</v>
      </c>
      <c r="N26" s="72">
        <f>N24+N25</f>
        <v>0</v>
      </c>
      <c r="P26" s="72">
        <f>P24+P25</f>
        <v>38</v>
      </c>
      <c r="R26" s="68">
        <f>SUM(D26:P26)</f>
        <v>243</v>
      </c>
    </row>
    <row r="27" spans="1:23" s="87" customFormat="1" ht="26.1" customHeight="1" thickBot="1">
      <c r="A27" s="29" t="s">
        <v>3</v>
      </c>
      <c r="B27" s="29" t="s">
        <v>4</v>
      </c>
      <c r="D27" s="70">
        <v>11</v>
      </c>
      <c r="F27" s="70">
        <v>0</v>
      </c>
      <c r="H27" s="70">
        <v>0</v>
      </c>
      <c r="J27" s="70">
        <v>-50</v>
      </c>
      <c r="K27" s="36"/>
      <c r="L27" s="70">
        <v>16</v>
      </c>
      <c r="N27" s="70">
        <v>0</v>
      </c>
      <c r="P27" s="70">
        <v>23</v>
      </c>
      <c r="T27" s="71" t="s">
        <v>83</v>
      </c>
    </row>
    <row r="28" spans="1:23" s="87" customFormat="1" ht="26.1" customHeight="1">
      <c r="A28" s="29"/>
      <c r="B28" s="29" t="s">
        <v>0</v>
      </c>
      <c r="D28" s="74">
        <f>D26+D27</f>
        <v>77</v>
      </c>
      <c r="F28" s="74">
        <f>F26+F27</f>
        <v>0</v>
      </c>
      <c r="H28" s="74">
        <f>H26+H27</f>
        <v>0</v>
      </c>
      <c r="J28" s="74">
        <f>J26+J27</f>
        <v>0</v>
      </c>
      <c r="L28" s="74">
        <f>L26+L27</f>
        <v>105</v>
      </c>
      <c r="N28" s="74">
        <f>N26+N27</f>
        <v>0</v>
      </c>
      <c r="P28" s="72">
        <f>P26+P27</f>
        <v>61</v>
      </c>
      <c r="R28" s="68">
        <f>SUM(D28:P28)</f>
        <v>243</v>
      </c>
      <c r="T28" s="73" t="s">
        <v>84</v>
      </c>
    </row>
    <row r="29" spans="1:23" s="87" customFormat="1" ht="15.75"/>
    <row r="30" spans="1:23" s="87" customFormat="1" ht="15.75"/>
    <row r="31" spans="1:23" s="87" customFormat="1" ht="15.75"/>
    <row r="32" spans="1:23" s="87" customFormat="1" ht="15.75"/>
    <row r="33" s="87" customFormat="1" ht="15.75"/>
    <row r="34" s="87" customFormat="1" ht="15.75"/>
    <row r="35" s="87" customFormat="1" ht="15.75"/>
  </sheetData>
  <mergeCells count="3">
    <mergeCell ref="P5:P6"/>
    <mergeCell ref="R5:R6"/>
    <mergeCell ref="T5:T6"/>
  </mergeCells>
  <printOptions horizontalCentered="1"/>
  <pageMargins left="0.98425196850393704" right="0.98425196850393704" top="0.98425196850393704" bottom="0.98425196850393704" header="0.39370078740157483" footer="0.39370078740157483"/>
  <pageSetup paperSize="9" scale="61" orientation="landscape" horizontalDpi="1200" verticalDpi="1200" r:id="rId1"/>
  <headerFooter alignWithMargins="0">
    <oddHeader>&amp;C&amp;"Helvetica,Bold"&amp;10 2012 TSRA Elections</oddHeader>
    <oddFooter>&amp;L&amp;F, &amp;A Ward&amp;R&amp;"Helvetica,Regular"&amp;10Printed  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zoomScaleNormal="100" workbookViewId="0">
      <selection activeCell="P21" sqref="P21"/>
    </sheetView>
  </sheetViews>
  <sheetFormatPr defaultColWidth="13" defaultRowHeight="12.75"/>
  <cols>
    <col min="1" max="1" width="10" style="3" customWidth="1"/>
    <col min="2" max="2" width="19.6640625" style="3" customWidth="1"/>
    <col min="3" max="3" width="1.1640625" style="3" customWidth="1"/>
    <col min="4" max="4" width="16.83203125" style="3" customWidth="1"/>
    <col min="5" max="5" width="1.1640625" style="3" customWidth="1"/>
    <col min="6" max="6" width="16.83203125" style="3" customWidth="1"/>
    <col min="7" max="7" width="1.33203125" style="3" customWidth="1"/>
    <col min="8" max="8" width="13.83203125" style="3" customWidth="1"/>
    <col min="9" max="9" width="1.1640625" style="3" customWidth="1"/>
    <col min="10" max="10" width="13.33203125" style="3" customWidth="1"/>
    <col min="11" max="11" width="1.1640625" style="3" customWidth="1"/>
    <col min="12" max="12" width="16.33203125" style="3" customWidth="1"/>
    <col min="13" max="13" width="1.33203125" style="3" customWidth="1"/>
    <col min="14" max="14" width="3.33203125" style="3" customWidth="1"/>
    <col min="15" max="15" width="12.1640625" style="3" customWidth="1"/>
    <col min="16" max="16384" width="13" style="3"/>
  </cols>
  <sheetData>
    <row r="1" spans="1:20" s="1" customFormat="1" ht="36.75" customHeight="1">
      <c r="A1" s="51" t="s">
        <v>21</v>
      </c>
      <c r="D1" s="1" t="s">
        <v>85</v>
      </c>
      <c r="I1" s="57"/>
      <c r="J1" s="56" t="s">
        <v>11</v>
      </c>
      <c r="K1" s="57"/>
      <c r="L1" s="58">
        <f ca="1" xml:space="preserve"> NOW()</f>
        <v>39800.440875115739</v>
      </c>
    </row>
    <row r="2" spans="1:20" s="2" customFormat="1" ht="27" customHeight="1">
      <c r="A2" s="52"/>
      <c r="B2" s="4"/>
      <c r="H2" s="79">
        <v>45</v>
      </c>
      <c r="I2" s="53"/>
      <c r="J2" s="78" t="s">
        <v>25</v>
      </c>
      <c r="M2" s="2">
        <v>21511</v>
      </c>
    </row>
    <row r="3" spans="1:20" ht="21.75" customHeight="1">
      <c r="A3" s="52" t="s">
        <v>22</v>
      </c>
      <c r="B3" s="4"/>
      <c r="E3" s="5"/>
      <c r="F3" s="17"/>
      <c r="G3" s="8"/>
      <c r="H3" s="79">
        <v>35</v>
      </c>
      <c r="I3" s="4"/>
      <c r="J3" s="78" t="s">
        <v>23</v>
      </c>
      <c r="K3" s="9"/>
      <c r="L3" s="4"/>
      <c r="M3" s="9"/>
      <c r="N3" s="4"/>
      <c r="O3" s="4"/>
    </row>
    <row r="4" spans="1:20" ht="27.95" customHeight="1">
      <c r="B4" s="10"/>
      <c r="C4" s="11"/>
      <c r="D4" s="54" t="s">
        <v>5</v>
      </c>
      <c r="E4" s="54"/>
      <c r="F4" s="54"/>
      <c r="G4" s="12"/>
      <c r="H4" s="13"/>
      <c r="I4" s="12"/>
      <c r="J4" s="12"/>
      <c r="K4" s="9"/>
      <c r="M4" s="9"/>
    </row>
    <row r="5" spans="1:20" ht="60" customHeight="1">
      <c r="B5" s="10"/>
      <c r="C5" s="11"/>
      <c r="D5" s="17" t="s">
        <v>86</v>
      </c>
      <c r="E5" s="17"/>
      <c r="F5" s="17" t="s">
        <v>87</v>
      </c>
      <c r="G5" s="18"/>
      <c r="H5" s="129" t="s">
        <v>6</v>
      </c>
      <c r="I5" s="12"/>
      <c r="J5" s="130" t="s">
        <v>7</v>
      </c>
      <c r="K5" s="9"/>
      <c r="L5" s="130" t="s">
        <v>8</v>
      </c>
      <c r="M5" s="9"/>
    </row>
    <row r="6" spans="1:20" s="14" customFormat="1" ht="18" customHeight="1">
      <c r="B6" s="15"/>
      <c r="C6" s="16"/>
      <c r="D6" s="59"/>
      <c r="E6" s="17"/>
      <c r="F6" s="17"/>
      <c r="G6" s="62"/>
      <c r="H6" s="129"/>
      <c r="I6" s="18"/>
      <c r="J6" s="130"/>
      <c r="K6" s="18"/>
      <c r="L6" s="130"/>
      <c r="O6" s="19"/>
    </row>
    <row r="7" spans="1:20" ht="3.95" customHeight="1" thickBot="1">
      <c r="A7" s="20"/>
      <c r="B7" s="21"/>
      <c r="C7" s="22"/>
      <c r="D7" s="23"/>
      <c r="E7" s="23"/>
      <c r="F7" s="23"/>
      <c r="G7" s="24"/>
      <c r="H7" s="25"/>
      <c r="I7" s="24"/>
      <c r="J7" s="26"/>
      <c r="K7" s="24"/>
      <c r="L7" s="26"/>
      <c r="O7" s="27"/>
    </row>
    <row r="8" spans="1:20" s="34" customFormat="1" ht="21.95" customHeight="1">
      <c r="A8" s="28"/>
      <c r="B8" s="29"/>
      <c r="C8" s="30"/>
      <c r="D8" s="31"/>
      <c r="E8" s="32"/>
      <c r="F8" s="31"/>
      <c r="G8" s="32"/>
      <c r="H8" s="33"/>
      <c r="I8" s="32"/>
      <c r="J8" s="31"/>
      <c r="K8" s="32"/>
      <c r="L8" s="32"/>
    </row>
    <row r="9" spans="1:20" s="38" customFormat="1" ht="6" customHeight="1">
      <c r="A9" s="35"/>
      <c r="B9" s="30"/>
      <c r="C9" s="30"/>
      <c r="D9" s="36"/>
      <c r="E9" s="36"/>
      <c r="F9" s="36"/>
      <c r="G9" s="32"/>
      <c r="H9" s="37"/>
      <c r="I9" s="32"/>
      <c r="J9" s="36"/>
      <c r="K9" s="32"/>
      <c r="L9" s="36"/>
      <c r="M9" s="34"/>
      <c r="N9" s="34"/>
    </row>
    <row r="10" spans="1:20" s="34" customFormat="1" ht="20.100000000000001" customHeight="1">
      <c r="A10" s="39"/>
      <c r="B10" s="40" t="s">
        <v>20</v>
      </c>
      <c r="C10" s="41"/>
      <c r="D10" s="42">
        <v>19</v>
      </c>
      <c r="E10" s="42"/>
      <c r="F10" s="42">
        <v>13</v>
      </c>
      <c r="G10" s="42"/>
      <c r="H10" s="37">
        <f>SUM(D10:F10)</f>
        <v>32</v>
      </c>
      <c r="I10" s="42"/>
      <c r="J10" s="42">
        <v>2</v>
      </c>
      <c r="K10" s="42"/>
      <c r="L10" s="42">
        <f>SUM(H10:J10)</f>
        <v>34</v>
      </c>
    </row>
    <row r="11" spans="1:20" s="38" customFormat="1" ht="6" customHeight="1">
      <c r="A11" s="35"/>
      <c r="B11" s="29"/>
      <c r="C11" s="30"/>
      <c r="D11" s="36"/>
      <c r="E11" s="36"/>
      <c r="F11" s="36"/>
      <c r="G11" s="32"/>
      <c r="H11" s="33"/>
      <c r="I11" s="32"/>
      <c r="J11" s="36"/>
      <c r="K11" s="32"/>
      <c r="L11" s="36"/>
      <c r="M11" s="34"/>
      <c r="N11" s="34"/>
    </row>
    <row r="12" spans="1:20" s="14" customFormat="1" ht="20.100000000000001" customHeight="1">
      <c r="A12" s="43"/>
      <c r="B12" s="29" t="s">
        <v>9</v>
      </c>
      <c r="C12" s="29"/>
      <c r="D12" s="49">
        <f>D10/$H$10</f>
        <v>0.59375</v>
      </c>
      <c r="E12" s="49"/>
      <c r="F12" s="49">
        <f>F10/$H$10</f>
        <v>0.40625</v>
      </c>
      <c r="G12" s="29"/>
      <c r="H12" s="50"/>
      <c r="I12" s="80"/>
      <c r="J12" s="49">
        <f>J10/$L$10</f>
        <v>5.8823529411764705E-2</v>
      </c>
      <c r="K12" s="44"/>
      <c r="L12" s="45" t="s">
        <v>10</v>
      </c>
    </row>
    <row r="13" spans="1:20" ht="29.1" customHeight="1">
      <c r="B13" s="46"/>
      <c r="C13" s="47"/>
      <c r="D13" s="48"/>
      <c r="E13" s="47"/>
      <c r="F13" s="48"/>
      <c r="G13" s="47"/>
      <c r="H13" s="48"/>
      <c r="I13" s="47"/>
      <c r="J13" s="48"/>
    </row>
    <row r="15" spans="1:20" s="75" customFormat="1" ht="39.75" customHeight="1">
      <c r="A15" s="75" t="s">
        <v>12</v>
      </c>
      <c r="C15" s="82"/>
      <c r="E15" s="82"/>
      <c r="F15" s="75" t="s">
        <v>32</v>
      </c>
      <c r="G15" s="82"/>
      <c r="H15" s="83"/>
      <c r="I15" s="84"/>
      <c r="J15" s="84"/>
      <c r="K15" s="84"/>
      <c r="L15" s="85"/>
      <c r="M15" s="84"/>
      <c r="O15" s="84"/>
      <c r="T15" s="86"/>
    </row>
    <row r="16" spans="1:20" ht="5.0999999999999996" customHeight="1">
      <c r="A16" s="63"/>
      <c r="B16" s="29"/>
    </row>
    <row r="17" ht="60" customHeight="1"/>
    <row r="20" s="87" customFormat="1" ht="15.75"/>
    <row r="21" s="87" customFormat="1" ht="15.75"/>
    <row r="22" s="87" customFormat="1" ht="15.75"/>
    <row r="23" s="87" customFormat="1" ht="15.75"/>
    <row r="24" s="87" customFormat="1" ht="15.75"/>
    <row r="25" s="87" customFormat="1" ht="15.75"/>
    <row r="26" s="87" customFormat="1" ht="15.75"/>
    <row r="27" s="87" customFormat="1" ht="15.75"/>
    <row r="28" s="87" customFormat="1" ht="15.75"/>
    <row r="29" s="87" customFormat="1" ht="15.75"/>
    <row r="30" s="87" customFormat="1" ht="15.75"/>
    <row r="31" s="87" customFormat="1" ht="15.75"/>
    <row r="32" s="87" customFormat="1" ht="15.75"/>
    <row r="33" s="87" customFormat="1" ht="15.75"/>
    <row r="34" s="87" customFormat="1" ht="15.75"/>
    <row r="35" s="87" customFormat="1" ht="15.75"/>
  </sheetData>
  <mergeCells count="3">
    <mergeCell ref="H5:H6"/>
    <mergeCell ref="J5:J6"/>
    <mergeCell ref="L5:L6"/>
  </mergeCells>
  <printOptions horizontalCentered="1"/>
  <pageMargins left="0.98425196850393704" right="0.98425196850393704" top="0.98425196850393704" bottom="0.98425196850393704" header="0.39370078740157483" footer="0.39370078740157483"/>
  <pageSetup paperSize="9" orientation="landscape" horizontalDpi="1200" verticalDpi="1200" r:id="rId1"/>
  <headerFooter alignWithMargins="0">
    <oddHeader>&amp;C&amp;"Helvetica,Bold"&amp;10 2012 TSRA Elections</oddHeader>
    <oddFooter>&amp;L&amp;F, &amp;A Ward&amp;R&amp;"Helvetica,Regular"&amp;10Printed  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workbookViewId="0">
      <selection activeCell="F25" sqref="F25"/>
    </sheetView>
  </sheetViews>
  <sheetFormatPr defaultColWidth="9.33203125" defaultRowHeight="19.5"/>
  <cols>
    <col min="1" max="1" width="32.1640625" style="91" customWidth="1"/>
    <col min="2" max="4" width="15.83203125" style="90" customWidth="1"/>
    <col min="5" max="5" width="1.83203125" style="88" customWidth="1"/>
    <col min="6" max="12" width="17.83203125" style="90" customWidth="1"/>
    <col min="13" max="13" width="1.83203125" style="90" customWidth="1"/>
    <col min="14" max="14" width="17.83203125" style="90" customWidth="1"/>
    <col min="15" max="15" width="4.6640625" style="92" bestFit="1" customWidth="1"/>
    <col min="16" max="16384" width="9.33203125" style="88"/>
  </cols>
  <sheetData>
    <row r="1" spans="1:16">
      <c r="A1" s="131" t="s">
        <v>88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3"/>
    </row>
    <row r="2" spans="1:16" s="89" customFormat="1" ht="64.5">
      <c r="A2" s="122"/>
      <c r="B2" s="102" t="s">
        <v>102</v>
      </c>
      <c r="C2" s="103" t="s">
        <v>103</v>
      </c>
      <c r="D2" s="103" t="s">
        <v>104</v>
      </c>
      <c r="E2" s="104"/>
      <c r="F2" s="102" t="s">
        <v>113</v>
      </c>
      <c r="G2" s="103" t="s">
        <v>105</v>
      </c>
      <c r="H2" s="103" t="s">
        <v>106</v>
      </c>
      <c r="I2" s="103" t="s">
        <v>107</v>
      </c>
      <c r="J2" s="103" t="s">
        <v>108</v>
      </c>
      <c r="K2" s="103" t="s">
        <v>109</v>
      </c>
      <c r="L2" s="103" t="s">
        <v>112</v>
      </c>
      <c r="M2" s="105"/>
      <c r="N2" s="94" t="s">
        <v>110</v>
      </c>
      <c r="O2" s="93"/>
    </row>
    <row r="3" spans="1:16">
      <c r="A3" s="97" t="s">
        <v>89</v>
      </c>
      <c r="B3" s="106">
        <f>Badu!J3</f>
        <v>261</v>
      </c>
      <c r="C3" s="107">
        <f>Badu!N10</f>
        <v>254</v>
      </c>
      <c r="D3" s="107">
        <f>B3-C3</f>
        <v>7</v>
      </c>
      <c r="E3" s="108"/>
      <c r="F3" s="106">
        <v>6</v>
      </c>
      <c r="G3" s="107">
        <v>0</v>
      </c>
      <c r="H3" s="107">
        <v>0</v>
      </c>
      <c r="I3" s="107">
        <v>0</v>
      </c>
      <c r="J3" s="107">
        <v>0</v>
      </c>
      <c r="K3" s="107">
        <v>0</v>
      </c>
      <c r="L3" s="107">
        <v>1</v>
      </c>
      <c r="M3" s="111"/>
      <c r="N3" s="113">
        <f>SUM(F3:L3)</f>
        <v>7</v>
      </c>
      <c r="O3" s="92" t="str">
        <f>IF(N3=D3,"","???")</f>
        <v/>
      </c>
      <c r="P3" s="128"/>
    </row>
    <row r="4" spans="1:16">
      <c r="A4" s="97" t="s">
        <v>90</v>
      </c>
      <c r="B4" s="109">
        <f>Bamaga!H3</f>
        <v>78</v>
      </c>
      <c r="C4" s="96">
        <f>Bamaga!L10</f>
        <v>77</v>
      </c>
      <c r="D4" s="96">
        <f t="shared" ref="D4:D16" si="0">B4-C4</f>
        <v>1</v>
      </c>
      <c r="E4" s="110"/>
      <c r="F4" s="109">
        <v>0</v>
      </c>
      <c r="G4" s="96">
        <v>0</v>
      </c>
      <c r="H4" s="96">
        <v>0</v>
      </c>
      <c r="I4" s="96">
        <v>0</v>
      </c>
      <c r="J4" s="96">
        <v>0</v>
      </c>
      <c r="K4" s="96">
        <v>0</v>
      </c>
      <c r="L4" s="96">
        <v>1</v>
      </c>
      <c r="M4" s="112"/>
      <c r="N4" s="98">
        <f t="shared" ref="N4:N16" si="1">SUM(F4:L4)</f>
        <v>1</v>
      </c>
      <c r="O4" s="92" t="str">
        <f t="shared" ref="O4:O18" si="2">IF(N4=D4,"","???")</f>
        <v/>
      </c>
    </row>
    <row r="5" spans="1:16">
      <c r="A5" s="97" t="s">
        <v>91</v>
      </c>
      <c r="B5" s="109">
        <v>120</v>
      </c>
      <c r="C5" s="96">
        <v>111</v>
      </c>
      <c r="D5" s="96">
        <f t="shared" si="0"/>
        <v>9</v>
      </c>
      <c r="E5" s="110"/>
      <c r="F5" s="109">
        <v>0</v>
      </c>
      <c r="G5" s="96">
        <v>0</v>
      </c>
      <c r="H5" s="96">
        <v>5</v>
      </c>
      <c r="I5" s="96">
        <v>2</v>
      </c>
      <c r="J5" s="96">
        <v>0</v>
      </c>
      <c r="K5" s="96">
        <v>0</v>
      </c>
      <c r="L5" s="96">
        <v>2</v>
      </c>
      <c r="M5" s="112"/>
      <c r="N5" s="98">
        <f t="shared" si="1"/>
        <v>9</v>
      </c>
      <c r="O5" s="92" t="str">
        <f t="shared" si="2"/>
        <v/>
      </c>
    </row>
    <row r="6" spans="1:16">
      <c r="A6" s="97" t="s">
        <v>92</v>
      </c>
      <c r="B6" s="109">
        <f>Dauan!J3</f>
        <v>58</v>
      </c>
      <c r="C6" s="96">
        <f>Dauan!N10</f>
        <v>58</v>
      </c>
      <c r="D6" s="96">
        <f t="shared" si="0"/>
        <v>0</v>
      </c>
      <c r="E6" s="110"/>
      <c r="F6" s="109">
        <v>0</v>
      </c>
      <c r="G6" s="96">
        <v>0</v>
      </c>
      <c r="H6" s="96">
        <v>0</v>
      </c>
      <c r="I6" s="96">
        <v>0</v>
      </c>
      <c r="J6" s="96">
        <v>0</v>
      </c>
      <c r="K6" s="96">
        <v>0</v>
      </c>
      <c r="L6" s="96">
        <v>0</v>
      </c>
      <c r="M6" s="112"/>
      <c r="N6" s="98">
        <f t="shared" si="1"/>
        <v>0</v>
      </c>
      <c r="O6" s="92" t="str">
        <f t="shared" si="2"/>
        <v/>
      </c>
    </row>
    <row r="7" spans="1:16">
      <c r="A7" s="97" t="s">
        <v>93</v>
      </c>
      <c r="B7" s="109">
        <f>Erub!H3</f>
        <v>127</v>
      </c>
      <c r="C7" s="96">
        <v>124</v>
      </c>
      <c r="D7" s="96">
        <f t="shared" si="0"/>
        <v>3</v>
      </c>
      <c r="E7" s="110"/>
      <c r="F7" s="109">
        <v>0</v>
      </c>
      <c r="G7" s="96">
        <v>0</v>
      </c>
      <c r="H7" s="96">
        <v>3</v>
      </c>
      <c r="I7" s="96">
        <v>0</v>
      </c>
      <c r="J7" s="96">
        <v>0</v>
      </c>
      <c r="K7" s="96">
        <v>0</v>
      </c>
      <c r="L7" s="96">
        <v>0</v>
      </c>
      <c r="M7" s="112"/>
      <c r="N7" s="98">
        <f t="shared" si="1"/>
        <v>3</v>
      </c>
      <c r="O7" s="92" t="str">
        <f t="shared" si="2"/>
        <v/>
      </c>
    </row>
    <row r="8" spans="1:16">
      <c r="A8" s="97" t="s">
        <v>94</v>
      </c>
      <c r="B8" s="109">
        <f>Masig!H3</f>
        <v>104</v>
      </c>
      <c r="C8" s="96">
        <f>Masig!L10</f>
        <v>93</v>
      </c>
      <c r="D8" s="96">
        <f t="shared" si="0"/>
        <v>11</v>
      </c>
      <c r="E8" s="110"/>
      <c r="F8" s="109">
        <v>11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112"/>
      <c r="N8" s="98">
        <f t="shared" si="1"/>
        <v>11</v>
      </c>
      <c r="O8" s="92" t="str">
        <f t="shared" si="2"/>
        <v/>
      </c>
    </row>
    <row r="9" spans="1:16">
      <c r="A9" s="97" t="s">
        <v>95</v>
      </c>
      <c r="B9" s="109">
        <f>Mer!H3</f>
        <v>191</v>
      </c>
      <c r="C9" s="96">
        <f>Mer!L10</f>
        <v>187</v>
      </c>
      <c r="D9" s="96">
        <f t="shared" si="0"/>
        <v>4</v>
      </c>
      <c r="E9" s="110"/>
      <c r="F9" s="109">
        <v>0</v>
      </c>
      <c r="G9" s="96">
        <v>0</v>
      </c>
      <c r="H9" s="96">
        <v>0</v>
      </c>
      <c r="I9" s="96">
        <v>1</v>
      </c>
      <c r="J9" s="96">
        <v>0</v>
      </c>
      <c r="K9" s="96">
        <v>0</v>
      </c>
      <c r="L9" s="96">
        <v>3</v>
      </c>
      <c r="M9" s="112"/>
      <c r="N9" s="98">
        <f t="shared" si="1"/>
        <v>4</v>
      </c>
      <c r="O9" s="92" t="str">
        <f t="shared" si="2"/>
        <v/>
      </c>
    </row>
    <row r="10" spans="1:16">
      <c r="A10" s="97" t="s">
        <v>96</v>
      </c>
      <c r="B10" s="109">
        <v>110</v>
      </c>
      <c r="C10" s="96">
        <f>'Ngurapi &amp; Muralag'!N10</f>
        <v>102</v>
      </c>
      <c r="D10" s="96">
        <f t="shared" si="0"/>
        <v>8</v>
      </c>
      <c r="E10" s="110"/>
      <c r="F10" s="109">
        <v>1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7</v>
      </c>
      <c r="M10" s="112"/>
      <c r="N10" s="98">
        <f t="shared" si="1"/>
        <v>8</v>
      </c>
      <c r="O10" s="92" t="str">
        <f t="shared" si="2"/>
        <v/>
      </c>
    </row>
    <row r="11" spans="1:16">
      <c r="A11" s="97" t="s">
        <v>97</v>
      </c>
      <c r="B11" s="109">
        <f>'Port Kennedy'!H3</f>
        <v>206</v>
      </c>
      <c r="C11" s="96">
        <f>'Port Kennedy'!L10</f>
        <v>206</v>
      </c>
      <c r="D11" s="96">
        <f t="shared" si="0"/>
        <v>0</v>
      </c>
      <c r="E11" s="110"/>
      <c r="F11" s="109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112"/>
      <c r="N11" s="98">
        <f t="shared" si="1"/>
        <v>0</v>
      </c>
      <c r="O11" s="92" t="str">
        <f t="shared" si="2"/>
        <v/>
      </c>
    </row>
    <row r="12" spans="1:16">
      <c r="A12" s="97" t="s">
        <v>98</v>
      </c>
      <c r="B12" s="109">
        <f>Poruma!H3</f>
        <v>79</v>
      </c>
      <c r="C12" s="96">
        <f>Poruma!L10</f>
        <v>79</v>
      </c>
      <c r="D12" s="96">
        <f t="shared" si="0"/>
        <v>0</v>
      </c>
      <c r="E12" s="110"/>
      <c r="F12" s="109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112"/>
      <c r="N12" s="98">
        <f t="shared" si="1"/>
        <v>0</v>
      </c>
      <c r="O12" s="92" t="str">
        <f t="shared" si="2"/>
        <v/>
      </c>
    </row>
    <row r="13" spans="1:16">
      <c r="A13" s="97" t="s">
        <v>99</v>
      </c>
      <c r="B13" s="109">
        <f>Saibai!J3</f>
        <v>115</v>
      </c>
      <c r="C13" s="96">
        <f>Saibai!N10</f>
        <v>108</v>
      </c>
      <c r="D13" s="96">
        <f t="shared" si="0"/>
        <v>7</v>
      </c>
      <c r="E13" s="110"/>
      <c r="F13" s="109">
        <v>5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2</v>
      </c>
      <c r="M13" s="112"/>
      <c r="N13" s="98">
        <f t="shared" si="1"/>
        <v>7</v>
      </c>
      <c r="O13" s="92" t="str">
        <f t="shared" si="2"/>
        <v/>
      </c>
    </row>
    <row r="14" spans="1:16">
      <c r="A14" s="97" t="s">
        <v>100</v>
      </c>
      <c r="B14" s="109">
        <v>104</v>
      </c>
      <c r="C14" s="96">
        <v>101</v>
      </c>
      <c r="D14" s="96">
        <f t="shared" si="0"/>
        <v>3</v>
      </c>
      <c r="E14" s="110"/>
      <c r="F14" s="109">
        <v>0</v>
      </c>
      <c r="G14" s="96">
        <v>0</v>
      </c>
      <c r="H14" s="96">
        <v>2</v>
      </c>
      <c r="I14" s="96">
        <v>0</v>
      </c>
      <c r="J14" s="96">
        <v>0</v>
      </c>
      <c r="K14" s="96">
        <v>0</v>
      </c>
      <c r="L14" s="96">
        <v>1</v>
      </c>
      <c r="M14" s="112"/>
      <c r="N14" s="98">
        <f t="shared" si="1"/>
        <v>3</v>
      </c>
      <c r="O14" s="92" t="str">
        <f t="shared" si="2"/>
        <v/>
      </c>
    </row>
    <row r="15" spans="1:16">
      <c r="A15" s="97" t="s">
        <v>73</v>
      </c>
      <c r="B15" s="109">
        <f>TRAWQ!P3</f>
        <v>246</v>
      </c>
      <c r="C15" s="96">
        <f>TRAWQ!T10</f>
        <v>246</v>
      </c>
      <c r="D15" s="96">
        <f t="shared" si="0"/>
        <v>0</v>
      </c>
      <c r="E15" s="110"/>
      <c r="F15" s="109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112"/>
      <c r="N15" s="98">
        <f t="shared" si="1"/>
        <v>0</v>
      </c>
      <c r="O15" s="92" t="str">
        <f t="shared" si="2"/>
        <v/>
      </c>
    </row>
    <row r="16" spans="1:16">
      <c r="A16" s="97" t="s">
        <v>101</v>
      </c>
      <c r="B16" s="109">
        <f>Ugar!H3</f>
        <v>35</v>
      </c>
      <c r="C16" s="96">
        <f>Ugar!L10</f>
        <v>34</v>
      </c>
      <c r="D16" s="96">
        <f t="shared" si="0"/>
        <v>1</v>
      </c>
      <c r="E16" s="110"/>
      <c r="F16" s="109">
        <v>0</v>
      </c>
      <c r="G16" s="96">
        <v>0</v>
      </c>
      <c r="H16" s="96">
        <v>1</v>
      </c>
      <c r="I16" s="96">
        <v>0</v>
      </c>
      <c r="J16" s="96">
        <v>0</v>
      </c>
      <c r="K16" s="96">
        <v>0</v>
      </c>
      <c r="L16" s="96">
        <v>0</v>
      </c>
      <c r="M16" s="112"/>
      <c r="N16" s="98">
        <f t="shared" si="1"/>
        <v>1</v>
      </c>
      <c r="O16" s="92" t="str">
        <f t="shared" si="2"/>
        <v/>
      </c>
    </row>
    <row r="17" spans="1:15" ht="6" customHeight="1">
      <c r="A17" s="99"/>
      <c r="B17" s="114"/>
      <c r="C17" s="115"/>
      <c r="D17" s="115"/>
      <c r="E17" s="116"/>
      <c r="F17" s="114"/>
      <c r="G17" s="115"/>
      <c r="H17" s="115"/>
      <c r="I17" s="115"/>
      <c r="J17" s="115"/>
      <c r="K17" s="115"/>
      <c r="L17" s="115"/>
      <c r="M17" s="117"/>
      <c r="N17" s="100"/>
    </row>
    <row r="18" spans="1:15">
      <c r="A18" s="101" t="s">
        <v>111</v>
      </c>
      <c r="B18" s="118">
        <f>SUM(B3:B17)</f>
        <v>1834</v>
      </c>
      <c r="C18" s="119">
        <f t="shared" ref="C18:F18" si="3">SUM(C3:C17)</f>
        <v>1780</v>
      </c>
      <c r="D18" s="119">
        <f t="shared" si="3"/>
        <v>54</v>
      </c>
      <c r="E18" s="120"/>
      <c r="F18" s="118">
        <f t="shared" si="3"/>
        <v>23</v>
      </c>
      <c r="G18" s="119">
        <f t="shared" ref="G18" si="4">SUM(G3:G17)</f>
        <v>0</v>
      </c>
      <c r="H18" s="119">
        <f t="shared" ref="H18" si="5">SUM(H3:H17)</f>
        <v>11</v>
      </c>
      <c r="I18" s="119">
        <f t="shared" ref="I18" si="6">SUM(I3:I17)</f>
        <v>3</v>
      </c>
      <c r="J18" s="119">
        <f t="shared" ref="J18" si="7">SUM(J3:J17)</f>
        <v>0</v>
      </c>
      <c r="K18" s="119">
        <f t="shared" ref="K18" si="8">SUM(K3:K17)</f>
        <v>0</v>
      </c>
      <c r="L18" s="119">
        <f t="shared" ref="L18:N18" si="9">SUM(L3:L17)</f>
        <v>17</v>
      </c>
      <c r="M18" s="121"/>
      <c r="N18" s="95">
        <f t="shared" si="9"/>
        <v>54</v>
      </c>
      <c r="O18" s="92" t="str">
        <f t="shared" si="2"/>
        <v/>
      </c>
    </row>
  </sheetData>
  <mergeCells count="1">
    <mergeCell ref="A1:N1"/>
  </mergeCells>
  <pageMargins left="0.39370078740157483" right="0.39370078740157483" top="0.98425196850393704" bottom="0.98425196850393704" header="0.39370078740157483" footer="0.39370078740157483"/>
  <pageSetup paperSize="9" scale="67" orientation="landscape" r:id="rId1"/>
  <headerFooter>
    <oddFooter>&amp;L&amp;F,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9"/>
  <sheetViews>
    <sheetView zoomScaleNormal="100" workbookViewId="0"/>
  </sheetViews>
  <sheetFormatPr defaultColWidth="13" defaultRowHeight="12.75"/>
  <cols>
    <col min="1" max="1" width="10" style="3" customWidth="1"/>
    <col min="2" max="2" width="19.6640625" style="3" customWidth="1"/>
    <col min="3" max="3" width="1.1640625" style="3" customWidth="1"/>
    <col min="4" max="4" width="16.83203125" style="3" customWidth="1"/>
    <col min="5" max="5" width="1.1640625" style="3" customWidth="1"/>
    <col min="6" max="6" width="16.83203125" style="3" customWidth="1"/>
    <col min="7" max="7" width="1.33203125" style="3" customWidth="1"/>
    <col min="8" max="8" width="13.83203125" style="3" customWidth="1"/>
    <col min="9" max="9" width="1.1640625" style="3" customWidth="1"/>
    <col min="10" max="10" width="13.33203125" style="3" customWidth="1"/>
    <col min="11" max="11" width="1.1640625" style="3" customWidth="1"/>
    <col min="12" max="12" width="16.33203125" style="3" customWidth="1"/>
    <col min="13" max="13" width="1.33203125" style="3" customWidth="1"/>
    <col min="14" max="14" width="3.33203125" style="3" customWidth="1"/>
    <col min="15" max="15" width="12.1640625" style="3" customWidth="1"/>
    <col min="16" max="16384" width="13" style="3"/>
  </cols>
  <sheetData>
    <row r="1" spans="1:15" s="1" customFormat="1" ht="36.75" customHeight="1">
      <c r="A1" s="51" t="s">
        <v>21</v>
      </c>
      <c r="D1" s="1" t="s">
        <v>29</v>
      </c>
      <c r="I1" s="57"/>
      <c r="J1" s="56" t="s">
        <v>11</v>
      </c>
      <c r="K1" s="57"/>
      <c r="L1" s="58">
        <f ca="1" xml:space="preserve"> NOW()</f>
        <v>39800.440875115739</v>
      </c>
    </row>
    <row r="2" spans="1:15" s="2" customFormat="1" ht="27" customHeight="1">
      <c r="A2" s="52"/>
      <c r="B2" s="4"/>
      <c r="H2" s="79">
        <v>403</v>
      </c>
      <c r="I2" s="53"/>
      <c r="J2" s="78" t="s">
        <v>25</v>
      </c>
      <c r="M2" s="2">
        <v>21511</v>
      </c>
    </row>
    <row r="3" spans="1:15" ht="21.75" customHeight="1">
      <c r="A3" s="52" t="s">
        <v>22</v>
      </c>
      <c r="B3" s="4"/>
      <c r="E3" s="5"/>
      <c r="F3" s="6"/>
      <c r="G3" s="8"/>
      <c r="H3" s="79">
        <v>78</v>
      </c>
      <c r="I3" s="4"/>
      <c r="J3" s="78" t="s">
        <v>23</v>
      </c>
      <c r="K3" s="9"/>
      <c r="L3" s="4"/>
      <c r="M3" s="9"/>
      <c r="N3" s="4"/>
      <c r="O3" s="4"/>
    </row>
    <row r="4" spans="1:15" ht="27.95" customHeight="1">
      <c r="B4" s="10"/>
      <c r="C4" s="11"/>
      <c r="D4" s="54" t="s">
        <v>5</v>
      </c>
      <c r="E4" s="54"/>
      <c r="F4" s="54"/>
      <c r="G4" s="12"/>
      <c r="H4" s="13"/>
      <c r="I4" s="12"/>
      <c r="J4" s="12"/>
      <c r="K4" s="9"/>
      <c r="M4" s="9"/>
    </row>
    <row r="5" spans="1:15" ht="60" customHeight="1">
      <c r="B5" s="10"/>
      <c r="C5" s="11"/>
      <c r="D5" s="17" t="s">
        <v>31</v>
      </c>
      <c r="E5" s="17"/>
      <c r="F5" s="17" t="s">
        <v>30</v>
      </c>
      <c r="G5" s="18"/>
      <c r="H5" s="129" t="s">
        <v>6</v>
      </c>
      <c r="I5" s="12"/>
      <c r="J5" s="130" t="s">
        <v>7</v>
      </c>
      <c r="K5" s="9"/>
      <c r="L5" s="130" t="s">
        <v>8</v>
      </c>
      <c r="M5" s="9"/>
    </row>
    <row r="6" spans="1:15" s="14" customFormat="1" ht="18" customHeight="1">
      <c r="B6" s="15"/>
      <c r="C6" s="16"/>
      <c r="D6" s="59"/>
      <c r="E6" s="17"/>
      <c r="F6" s="17"/>
      <c r="G6" s="62"/>
      <c r="H6" s="129"/>
      <c r="I6" s="18"/>
      <c r="J6" s="130"/>
      <c r="K6" s="18"/>
      <c r="L6" s="130"/>
      <c r="O6" s="19"/>
    </row>
    <row r="7" spans="1:15" ht="3.95" customHeight="1" thickBot="1">
      <c r="A7" s="20"/>
      <c r="B7" s="21"/>
      <c r="C7" s="22"/>
      <c r="D7" s="23"/>
      <c r="E7" s="23"/>
      <c r="F7" s="23"/>
      <c r="G7" s="24"/>
      <c r="H7" s="25"/>
      <c r="I7" s="24"/>
      <c r="J7" s="26"/>
      <c r="K7" s="24"/>
      <c r="L7" s="26"/>
      <c r="O7" s="27"/>
    </row>
    <row r="8" spans="1:15" s="34" customFormat="1" ht="21.95" customHeight="1">
      <c r="A8" s="28"/>
      <c r="B8" s="29"/>
      <c r="C8" s="30"/>
      <c r="D8" s="31"/>
      <c r="E8" s="32"/>
      <c r="F8" s="31"/>
      <c r="G8" s="32"/>
      <c r="H8" s="33"/>
      <c r="I8" s="32"/>
      <c r="J8" s="31"/>
      <c r="K8" s="32"/>
      <c r="L8" s="32"/>
    </row>
    <row r="9" spans="1:15" s="38" customFormat="1" ht="6" customHeight="1">
      <c r="A9" s="35"/>
      <c r="B9" s="30"/>
      <c r="C9" s="30"/>
      <c r="D9" s="36"/>
      <c r="E9" s="36"/>
      <c r="F9" s="36"/>
      <c r="G9" s="32"/>
      <c r="H9" s="37"/>
      <c r="I9" s="32"/>
      <c r="J9" s="36"/>
      <c r="K9" s="32"/>
      <c r="L9" s="36"/>
      <c r="M9" s="34"/>
      <c r="N9" s="34"/>
    </row>
    <row r="10" spans="1:15" s="34" customFormat="1" ht="20.100000000000001" customHeight="1">
      <c r="A10" s="39"/>
      <c r="B10" s="40" t="s">
        <v>20</v>
      </c>
      <c r="C10" s="41"/>
      <c r="D10" s="42">
        <v>28</v>
      </c>
      <c r="E10" s="42"/>
      <c r="F10" s="42">
        <v>42</v>
      </c>
      <c r="G10" s="42"/>
      <c r="H10" s="37">
        <f>SUM(D10:F10)</f>
        <v>70</v>
      </c>
      <c r="I10" s="42"/>
      <c r="J10" s="42">
        <v>7</v>
      </c>
      <c r="K10" s="42"/>
      <c r="L10" s="42">
        <f>SUM(H10:J10)</f>
        <v>77</v>
      </c>
    </row>
    <row r="11" spans="1:15" s="38" customFormat="1" ht="6" customHeight="1">
      <c r="A11" s="35"/>
      <c r="B11" s="29"/>
      <c r="C11" s="30"/>
      <c r="D11" s="36"/>
      <c r="E11" s="36"/>
      <c r="F11" s="36"/>
      <c r="G11" s="32"/>
      <c r="H11" s="33"/>
      <c r="I11" s="32"/>
      <c r="J11" s="36"/>
      <c r="K11" s="32"/>
      <c r="L11" s="36"/>
      <c r="M11" s="34"/>
      <c r="N11" s="34"/>
    </row>
    <row r="12" spans="1:15" s="14" customFormat="1" ht="20.100000000000001" customHeight="1">
      <c r="A12" s="43"/>
      <c r="B12" s="29" t="s">
        <v>9</v>
      </c>
      <c r="C12" s="29"/>
      <c r="D12" s="49">
        <f>D10/$H$10</f>
        <v>0.4</v>
      </c>
      <c r="E12" s="49"/>
      <c r="F12" s="49">
        <f>F10/$H$10</f>
        <v>0.6</v>
      </c>
      <c r="G12" s="29"/>
      <c r="H12" s="50"/>
      <c r="I12" s="80"/>
      <c r="J12" s="49">
        <f>J10/$L$10</f>
        <v>9.0909090909090912E-2</v>
      </c>
      <c r="K12" s="44"/>
      <c r="L12" s="45" t="s">
        <v>10</v>
      </c>
    </row>
    <row r="13" spans="1:15" ht="29.1" customHeight="1">
      <c r="B13" s="46"/>
      <c r="C13" s="47"/>
      <c r="D13" s="48"/>
      <c r="E13" s="47"/>
      <c r="F13" s="48"/>
      <c r="G13" s="47"/>
      <c r="H13" s="48"/>
      <c r="I13" s="47"/>
      <c r="J13" s="48"/>
    </row>
    <row r="15" spans="1:15" s="75" customFormat="1" ht="39.75" customHeight="1">
      <c r="A15" s="75" t="s">
        <v>12</v>
      </c>
      <c r="C15" s="82"/>
      <c r="E15" s="82"/>
      <c r="F15" s="75" t="s">
        <v>32</v>
      </c>
      <c r="G15" s="82"/>
      <c r="H15" s="83"/>
      <c r="I15" s="84"/>
      <c r="J15" s="84"/>
      <c r="K15" s="84"/>
      <c r="L15" s="85" t="s">
        <v>33</v>
      </c>
      <c r="M15" s="84"/>
      <c r="O15" s="84"/>
    </row>
    <row r="16" spans="1:15" s="87" customFormat="1" ht="15.75"/>
    <row r="17" s="87" customFormat="1" ht="15.75"/>
    <row r="18" s="87" customFormat="1" ht="15.75"/>
    <row r="19" s="87" customFormat="1" ht="15.75"/>
  </sheetData>
  <mergeCells count="3">
    <mergeCell ref="H5:H6"/>
    <mergeCell ref="J5:J6"/>
    <mergeCell ref="L5:L6"/>
  </mergeCells>
  <printOptions horizontalCentered="1"/>
  <pageMargins left="0.98425196850393704" right="0.98425196850393704" top="0.98425196850393704" bottom="0.98425196850393704" header="0.39370078740157483" footer="0.39370078740157483"/>
  <pageSetup paperSize="9" orientation="landscape" horizontalDpi="1200" verticalDpi="1200" r:id="rId1"/>
  <headerFooter alignWithMargins="0">
    <oddHeader>&amp;C&amp;"Helvetica,Bold"&amp;10 2012 TSRA Elections</oddHeader>
    <oddFooter>&amp;L&amp;F, &amp;A Ward&amp;R&amp;"Helvetica,Regular"&amp;10Printed  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zoomScaleNormal="100" workbookViewId="0">
      <selection activeCell="R24" sqref="R24"/>
    </sheetView>
  </sheetViews>
  <sheetFormatPr defaultColWidth="13" defaultRowHeight="12.75"/>
  <cols>
    <col min="1" max="1" width="10" style="3" customWidth="1"/>
    <col min="2" max="2" width="19.6640625" style="3" customWidth="1"/>
    <col min="3" max="3" width="1.1640625" style="3" customWidth="1"/>
    <col min="4" max="4" width="16.83203125" style="3" customWidth="1"/>
    <col min="5" max="5" width="1.1640625" style="3" customWidth="1"/>
    <col min="6" max="6" width="16.83203125" style="3" customWidth="1"/>
    <col min="7" max="7" width="1.1640625" style="3" customWidth="1"/>
    <col min="8" max="8" width="16.83203125" style="3" customWidth="1"/>
    <col min="9" max="9" width="1.33203125" style="3" customWidth="1"/>
    <col min="10" max="10" width="16.83203125" style="3" customWidth="1"/>
    <col min="11" max="11" width="1.1640625" style="3" customWidth="1"/>
    <col min="12" max="12" width="16.83203125" style="3" customWidth="1"/>
    <col min="13" max="13" width="1.1640625" style="3" customWidth="1"/>
    <col min="14" max="14" width="16.83203125" style="3" customWidth="1"/>
    <col min="15" max="15" width="1.33203125" style="3" customWidth="1"/>
    <col min="16" max="16" width="3.33203125" style="3" customWidth="1"/>
    <col min="17" max="17" width="12.1640625" style="3" customWidth="1"/>
    <col min="18" max="16384" width="13" style="3"/>
  </cols>
  <sheetData>
    <row r="1" spans="1:20" s="1" customFormat="1" ht="36.75" customHeight="1">
      <c r="A1" s="51" t="s">
        <v>21</v>
      </c>
      <c r="D1" s="1" t="s">
        <v>24</v>
      </c>
      <c r="K1" s="57"/>
      <c r="L1" s="56" t="s">
        <v>11</v>
      </c>
      <c r="M1" s="57"/>
      <c r="N1" s="58">
        <f ca="1" xml:space="preserve"> NOW()</f>
        <v>39800.440875115739</v>
      </c>
    </row>
    <row r="2" spans="1:20" s="2" customFormat="1" ht="27" customHeight="1">
      <c r="A2" s="52"/>
      <c r="J2" s="79">
        <v>155</v>
      </c>
      <c r="K2" s="53"/>
      <c r="L2" s="78" t="s">
        <v>25</v>
      </c>
      <c r="O2" s="2">
        <v>21511</v>
      </c>
    </row>
    <row r="3" spans="1:20" ht="21.75" customHeight="1">
      <c r="A3" s="52" t="s">
        <v>22</v>
      </c>
      <c r="B3" s="4"/>
      <c r="E3" s="5"/>
      <c r="F3" s="6"/>
      <c r="G3" s="5"/>
      <c r="H3" s="7"/>
      <c r="I3" s="8"/>
      <c r="J3" s="79">
        <v>120</v>
      </c>
      <c r="K3" s="4"/>
      <c r="L3" s="78" t="s">
        <v>23</v>
      </c>
      <c r="M3" s="9"/>
      <c r="N3" s="4"/>
      <c r="O3" s="9"/>
      <c r="P3" s="4"/>
      <c r="Q3" s="4"/>
    </row>
    <row r="4" spans="1:20" ht="27.95" customHeight="1">
      <c r="B4" s="10"/>
      <c r="C4" s="11"/>
      <c r="D4" s="54" t="s">
        <v>5</v>
      </c>
      <c r="E4" s="54"/>
      <c r="F4" s="54"/>
      <c r="G4" s="55"/>
      <c r="H4" s="55"/>
      <c r="I4" s="12"/>
      <c r="J4" s="13"/>
      <c r="K4" s="12"/>
      <c r="L4" s="12"/>
      <c r="M4" s="9"/>
      <c r="O4" s="9"/>
    </row>
    <row r="5" spans="1:20" ht="60" customHeight="1">
      <c r="B5" s="10"/>
      <c r="C5" s="11"/>
      <c r="D5" s="17" t="s">
        <v>35</v>
      </c>
      <c r="E5" s="17"/>
      <c r="F5" s="17" t="s">
        <v>36</v>
      </c>
      <c r="G5" s="17"/>
      <c r="H5" s="17" t="s">
        <v>37</v>
      </c>
      <c r="I5" s="18"/>
      <c r="J5" s="129" t="s">
        <v>6</v>
      </c>
      <c r="K5" s="12"/>
      <c r="L5" s="130" t="s">
        <v>7</v>
      </c>
      <c r="M5" s="9"/>
      <c r="N5" s="130" t="s">
        <v>8</v>
      </c>
      <c r="O5" s="9"/>
    </row>
    <row r="6" spans="1:20" s="14" customFormat="1" ht="18" customHeight="1">
      <c r="B6" s="15"/>
      <c r="C6" s="16"/>
      <c r="D6" s="59"/>
      <c r="E6" s="17"/>
      <c r="F6" s="17"/>
      <c r="G6" s="18"/>
      <c r="H6" s="17"/>
      <c r="I6" s="62"/>
      <c r="J6" s="129"/>
      <c r="K6" s="18"/>
      <c r="L6" s="130"/>
      <c r="M6" s="18"/>
      <c r="N6" s="130"/>
      <c r="Q6" s="19"/>
    </row>
    <row r="7" spans="1:20" ht="3.95" customHeight="1" thickBot="1">
      <c r="A7" s="20"/>
      <c r="B7" s="21"/>
      <c r="C7" s="22"/>
      <c r="D7" s="23"/>
      <c r="E7" s="23"/>
      <c r="F7" s="23"/>
      <c r="G7" s="24"/>
      <c r="H7" s="23"/>
      <c r="I7" s="24"/>
      <c r="J7" s="25"/>
      <c r="K7" s="24"/>
      <c r="L7" s="26"/>
      <c r="M7" s="24"/>
      <c r="N7" s="26"/>
      <c r="Q7" s="27"/>
    </row>
    <row r="8" spans="1:20" s="34" customFormat="1" ht="21.95" customHeight="1">
      <c r="A8" s="28"/>
      <c r="B8" s="29"/>
      <c r="C8" s="30"/>
      <c r="D8" s="31"/>
      <c r="E8" s="32"/>
      <c r="F8" s="31"/>
      <c r="G8" s="32"/>
      <c r="H8" s="31"/>
      <c r="I8" s="32"/>
      <c r="J8" s="33"/>
      <c r="K8" s="32"/>
      <c r="L8" s="31"/>
      <c r="M8" s="32"/>
      <c r="N8" s="32"/>
    </row>
    <row r="9" spans="1:20" s="38" customFormat="1" ht="6" customHeight="1">
      <c r="A9" s="35"/>
      <c r="B9" s="30"/>
      <c r="C9" s="30"/>
      <c r="D9" s="36"/>
      <c r="E9" s="36"/>
      <c r="F9" s="36"/>
      <c r="G9" s="32"/>
      <c r="H9" s="36"/>
      <c r="I9" s="32"/>
      <c r="J9" s="37"/>
      <c r="K9" s="32"/>
      <c r="L9" s="36"/>
      <c r="M9" s="32"/>
      <c r="N9" s="36"/>
      <c r="O9" s="34"/>
      <c r="P9" s="34"/>
    </row>
    <row r="10" spans="1:20" s="34" customFormat="1" ht="20.100000000000001" customHeight="1">
      <c r="A10" s="39"/>
      <c r="B10" s="40" t="s">
        <v>20</v>
      </c>
      <c r="C10" s="41"/>
      <c r="D10" s="42">
        <v>49</v>
      </c>
      <c r="E10" s="42"/>
      <c r="F10" s="42">
        <v>37</v>
      </c>
      <c r="G10" s="42"/>
      <c r="H10" s="42">
        <v>25</v>
      </c>
      <c r="I10" s="42"/>
      <c r="J10" s="37">
        <f>SUM(D10:H10)</f>
        <v>111</v>
      </c>
      <c r="K10" s="42"/>
      <c r="L10" s="42">
        <v>0</v>
      </c>
      <c r="M10" s="42"/>
      <c r="N10" s="42">
        <f>SUM(J10:L10)</f>
        <v>111</v>
      </c>
    </row>
    <row r="11" spans="1:20" s="38" customFormat="1" ht="6" customHeight="1">
      <c r="A11" s="35"/>
      <c r="B11" s="29"/>
      <c r="C11" s="30"/>
      <c r="D11" s="36"/>
      <c r="E11" s="36"/>
      <c r="F11" s="36"/>
      <c r="G11" s="32"/>
      <c r="H11" s="36"/>
      <c r="I11" s="32"/>
      <c r="J11" s="33"/>
      <c r="K11" s="32"/>
      <c r="L11" s="36"/>
      <c r="M11" s="32"/>
      <c r="N11" s="36"/>
      <c r="O11" s="34"/>
      <c r="P11" s="34"/>
    </row>
    <row r="12" spans="1:20" s="14" customFormat="1" ht="20.100000000000001" customHeight="1">
      <c r="A12" s="43"/>
      <c r="B12" s="29" t="s">
        <v>9</v>
      </c>
      <c r="C12" s="29"/>
      <c r="D12" s="49">
        <f>D10/$J$10</f>
        <v>0.44144144144144143</v>
      </c>
      <c r="E12" s="49"/>
      <c r="F12" s="49">
        <f>F10/$J$10</f>
        <v>0.33333333333333331</v>
      </c>
      <c r="G12" s="49"/>
      <c r="H12" s="49">
        <f>H10/$J$10</f>
        <v>0.22522522522522523</v>
      </c>
      <c r="I12" s="29"/>
      <c r="J12" s="50"/>
      <c r="K12" s="80"/>
      <c r="L12" s="49">
        <f>L10/$N$10</f>
        <v>0</v>
      </c>
      <c r="M12" s="44"/>
      <c r="N12" s="45" t="s">
        <v>10</v>
      </c>
    </row>
    <row r="13" spans="1:20" ht="29.1" customHeight="1">
      <c r="B13" s="46"/>
      <c r="C13" s="47"/>
      <c r="D13" s="48"/>
      <c r="E13" s="47"/>
      <c r="F13" s="48"/>
      <c r="G13" s="47"/>
      <c r="H13" s="48"/>
      <c r="I13" s="47"/>
      <c r="J13" s="48"/>
      <c r="K13" s="47"/>
      <c r="L13" s="48"/>
    </row>
    <row r="15" spans="1:20" s="75" customFormat="1" ht="39.75" customHeight="1">
      <c r="A15" s="75" t="s">
        <v>12</v>
      </c>
      <c r="C15" s="82"/>
      <c r="E15" s="82"/>
      <c r="G15" s="82"/>
      <c r="H15" s="82"/>
      <c r="I15" s="82"/>
      <c r="J15" s="83"/>
      <c r="K15" s="84"/>
      <c r="L15" s="84"/>
      <c r="M15" s="84"/>
      <c r="N15" s="85"/>
      <c r="O15" s="84"/>
      <c r="Q15" s="84"/>
      <c r="T15" s="86"/>
    </row>
    <row r="16" spans="1:20" ht="5.0999999999999996" customHeight="1">
      <c r="A16" s="63"/>
      <c r="B16" s="29"/>
    </row>
    <row r="17" spans="1:17" ht="60" customHeight="1">
      <c r="B17" s="10"/>
      <c r="C17" s="11"/>
      <c r="D17" s="17" t="str">
        <f>D5</f>
        <v>PETER, Eric John</v>
      </c>
      <c r="E17" s="17"/>
      <c r="F17" s="17" t="str">
        <f>F5</f>
        <v>BANU, Donald</v>
      </c>
      <c r="G17" s="17"/>
      <c r="H17" s="17" t="str">
        <f>H5</f>
        <v>TOBY, Dimas</v>
      </c>
      <c r="I17" s="64"/>
      <c r="J17" s="65" t="s">
        <v>13</v>
      </c>
      <c r="K17" s="66"/>
      <c r="L17" s="65" t="s">
        <v>6</v>
      </c>
      <c r="M17" s="66"/>
      <c r="N17" s="67" t="s">
        <v>14</v>
      </c>
      <c r="O17" s="66"/>
    </row>
    <row r="18" spans="1:17" s="14" customFormat="1" ht="21.75" customHeight="1">
      <c r="B18" s="15"/>
      <c r="C18" s="16"/>
      <c r="D18" s="59"/>
      <c r="E18" s="17"/>
      <c r="F18" s="17"/>
      <c r="G18" s="18"/>
      <c r="H18" s="17"/>
      <c r="Q18" s="19"/>
    </row>
    <row r="19" spans="1:17" ht="3.75" customHeight="1" thickBot="1">
      <c r="A19" s="20"/>
      <c r="B19" s="21"/>
      <c r="C19" s="22"/>
      <c r="D19" s="23"/>
      <c r="E19" s="23"/>
      <c r="F19" s="23"/>
      <c r="G19" s="24"/>
      <c r="H19" s="23"/>
      <c r="I19" s="76"/>
      <c r="J19" s="76"/>
      <c r="K19" s="76"/>
      <c r="L19" s="76"/>
      <c r="M19" s="76"/>
      <c r="N19" s="77"/>
      <c r="O19" s="76"/>
      <c r="Q19" s="27"/>
    </row>
    <row r="20" spans="1:17" s="87" customFormat="1" ht="26.1" customHeight="1">
      <c r="A20" s="29" t="s">
        <v>15</v>
      </c>
      <c r="B20" s="29" t="s">
        <v>16</v>
      </c>
      <c r="D20" s="36">
        <f>D10</f>
        <v>49</v>
      </c>
      <c r="E20" s="36"/>
      <c r="F20" s="36">
        <f>F10</f>
        <v>37</v>
      </c>
      <c r="G20" s="36"/>
      <c r="H20" s="36">
        <f>H10</f>
        <v>25</v>
      </c>
      <c r="L20" s="68">
        <f>SUM(D20:H20)</f>
        <v>111</v>
      </c>
      <c r="N20" s="69" t="s">
        <v>17</v>
      </c>
    </row>
    <row r="21" spans="1:17" s="87" customFormat="1" ht="26.1" customHeight="1" thickBot="1">
      <c r="A21" s="29" t="s">
        <v>18</v>
      </c>
      <c r="B21" s="29" t="s">
        <v>4</v>
      </c>
      <c r="D21" s="70">
        <v>13</v>
      </c>
      <c r="F21" s="70">
        <v>6</v>
      </c>
      <c r="H21" s="70">
        <v>-25</v>
      </c>
      <c r="J21" s="87">
        <v>6</v>
      </c>
      <c r="N21" s="71"/>
    </row>
    <row r="22" spans="1:17" s="87" customFormat="1" ht="26.1" customHeight="1">
      <c r="A22" s="29"/>
      <c r="B22" s="29" t="s">
        <v>0</v>
      </c>
      <c r="D22" s="74">
        <f>D20+D21</f>
        <v>62</v>
      </c>
      <c r="F22" s="74">
        <f>F20+F21</f>
        <v>43</v>
      </c>
      <c r="H22" s="74">
        <f>H20+H21</f>
        <v>0</v>
      </c>
      <c r="J22" s="74">
        <f>J20+J21</f>
        <v>6</v>
      </c>
      <c r="L22" s="68">
        <f>SUM(D22:J22)</f>
        <v>111</v>
      </c>
      <c r="N22" s="73"/>
    </row>
    <row r="23" spans="1:17" s="87" customFormat="1" ht="15.75"/>
    <row r="24" spans="1:17" s="87" customFormat="1" ht="15.75"/>
    <row r="25" spans="1:17" s="87" customFormat="1" ht="15.75"/>
    <row r="26" spans="1:17" s="87" customFormat="1" ht="15.75"/>
    <row r="27" spans="1:17" s="87" customFormat="1" ht="15.75"/>
    <row r="28" spans="1:17" s="87" customFormat="1" ht="15.75"/>
    <row r="29" spans="1:17" s="87" customFormat="1" ht="15.75"/>
    <row r="30" spans="1:17" s="87" customFormat="1" ht="15.75"/>
    <row r="31" spans="1:17" s="87" customFormat="1" ht="15.75"/>
    <row r="32" spans="1:17" s="87" customFormat="1" ht="15.75"/>
    <row r="33" s="87" customFormat="1" ht="15.75"/>
    <row r="34" s="87" customFormat="1" ht="15.75"/>
    <row r="35" s="87" customFormat="1" ht="15.75"/>
  </sheetData>
  <mergeCells count="3">
    <mergeCell ref="J5:J6"/>
    <mergeCell ref="L5:L6"/>
    <mergeCell ref="N5:N6"/>
  </mergeCells>
  <printOptions horizontalCentered="1"/>
  <pageMargins left="0.98425196850393704" right="0.98425196850393704" top="0.98425196850393704" bottom="0.98425196850393704" header="0.39370078740157483" footer="0.39370078740157483"/>
  <pageSetup paperSize="9" scale="80" orientation="landscape" horizontalDpi="1200" verticalDpi="1200" r:id="rId1"/>
  <headerFooter alignWithMargins="0">
    <oddHeader>&amp;C&amp;"Helvetica,Bold"&amp;10 2012 TSRA Elections</oddHeader>
    <oddFooter>&amp;L&amp;F, &amp;A Ward&amp;R&amp;"Helvetica,Regular"&amp;10Printed  &amp;D 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35"/>
  <sheetViews>
    <sheetView zoomScaleNormal="100" workbookViewId="0">
      <selection activeCell="T22" sqref="T22"/>
    </sheetView>
  </sheetViews>
  <sheetFormatPr defaultColWidth="13" defaultRowHeight="12.75"/>
  <cols>
    <col min="1" max="1" width="10" style="3" customWidth="1"/>
    <col min="2" max="2" width="19.6640625" style="3" customWidth="1"/>
    <col min="3" max="3" width="1.1640625" style="3" customWidth="1"/>
    <col min="4" max="4" width="16.83203125" style="3" customWidth="1"/>
    <col min="5" max="5" width="1.1640625" style="3" customWidth="1"/>
    <col min="6" max="6" width="16.83203125" style="3" customWidth="1"/>
    <col min="7" max="7" width="1.1640625" style="3" customWidth="1"/>
    <col min="8" max="8" width="16.83203125" style="3" customWidth="1"/>
    <col min="9" max="9" width="1.33203125" style="3" customWidth="1"/>
    <col min="10" max="10" width="13.83203125" style="3" customWidth="1"/>
    <col min="11" max="11" width="1.1640625" style="3" customWidth="1"/>
    <col min="12" max="12" width="13.33203125" style="3" customWidth="1"/>
    <col min="13" max="13" width="1.1640625" style="3" customWidth="1"/>
    <col min="14" max="14" width="16.33203125" style="3" customWidth="1"/>
    <col min="15" max="15" width="1.33203125" style="3" customWidth="1"/>
    <col min="16" max="16" width="3.33203125" style="3" customWidth="1"/>
    <col min="17" max="17" width="12.1640625" style="3" customWidth="1"/>
    <col min="18" max="16384" width="13" style="3"/>
  </cols>
  <sheetData>
    <row r="1" spans="1:17" s="1" customFormat="1" ht="36.75" customHeight="1">
      <c r="A1" s="51" t="s">
        <v>21</v>
      </c>
      <c r="D1" s="1" t="s">
        <v>38</v>
      </c>
      <c r="K1" s="57"/>
      <c r="L1" s="56" t="s">
        <v>11</v>
      </c>
      <c r="M1" s="57"/>
      <c r="N1" s="58">
        <f ca="1" xml:space="preserve"> NOW()</f>
        <v>39800.440875115739</v>
      </c>
    </row>
    <row r="2" spans="1:17" s="2" customFormat="1" ht="27" customHeight="1">
      <c r="A2" s="52"/>
      <c r="B2" s="4"/>
      <c r="J2" s="79">
        <v>73</v>
      </c>
      <c r="K2" s="53"/>
      <c r="L2" s="78" t="s">
        <v>25</v>
      </c>
      <c r="O2" s="2">
        <v>21511</v>
      </c>
    </row>
    <row r="3" spans="1:17" ht="21.75" customHeight="1">
      <c r="A3" s="52" t="s">
        <v>22</v>
      </c>
      <c r="B3" s="4"/>
      <c r="E3" s="5"/>
      <c r="F3" s="6"/>
      <c r="G3" s="5"/>
      <c r="H3" s="7"/>
      <c r="I3" s="8"/>
      <c r="J3" s="79">
        <v>58</v>
      </c>
      <c r="K3" s="4"/>
      <c r="L3" s="78" t="s">
        <v>23</v>
      </c>
      <c r="M3" s="9"/>
      <c r="N3" s="4"/>
      <c r="O3" s="9"/>
      <c r="P3" s="4"/>
      <c r="Q3" s="4"/>
    </row>
    <row r="4" spans="1:17" ht="27.95" customHeight="1">
      <c r="B4" s="10"/>
      <c r="C4" s="11"/>
      <c r="D4" s="54" t="s">
        <v>5</v>
      </c>
      <c r="E4" s="54"/>
      <c r="F4" s="54"/>
      <c r="G4" s="55"/>
      <c r="H4" s="55"/>
      <c r="I4" s="12"/>
      <c r="J4" s="13"/>
      <c r="K4" s="12"/>
      <c r="L4" s="12"/>
      <c r="M4" s="9"/>
      <c r="O4" s="9"/>
    </row>
    <row r="5" spans="1:17" ht="60" customHeight="1">
      <c r="B5" s="10"/>
      <c r="C5" s="11"/>
      <c r="D5" s="17" t="s">
        <v>39</v>
      </c>
      <c r="E5" s="17"/>
      <c r="F5" s="17" t="s">
        <v>40</v>
      </c>
      <c r="G5" s="17"/>
      <c r="H5" s="17" t="s">
        <v>41</v>
      </c>
      <c r="I5" s="18"/>
      <c r="J5" s="129" t="s">
        <v>6</v>
      </c>
      <c r="K5" s="12"/>
      <c r="L5" s="130" t="s">
        <v>7</v>
      </c>
      <c r="M5" s="9"/>
      <c r="N5" s="130" t="s">
        <v>8</v>
      </c>
      <c r="O5" s="9"/>
    </row>
    <row r="6" spans="1:17" s="14" customFormat="1" ht="18" customHeight="1">
      <c r="B6" s="15"/>
      <c r="C6" s="16"/>
      <c r="D6" s="59"/>
      <c r="E6" s="17"/>
      <c r="F6" s="17"/>
      <c r="G6" s="18"/>
      <c r="H6" s="17"/>
      <c r="I6" s="62"/>
      <c r="J6" s="129"/>
      <c r="K6" s="18"/>
      <c r="L6" s="130"/>
      <c r="M6" s="18"/>
      <c r="N6" s="130"/>
      <c r="Q6" s="19"/>
    </row>
    <row r="7" spans="1:17" ht="3.95" customHeight="1" thickBot="1">
      <c r="A7" s="20"/>
      <c r="B7" s="21"/>
      <c r="C7" s="22"/>
      <c r="D7" s="23"/>
      <c r="E7" s="23"/>
      <c r="F7" s="23"/>
      <c r="G7" s="24"/>
      <c r="H7" s="23"/>
      <c r="I7" s="24"/>
      <c r="J7" s="25"/>
      <c r="K7" s="24"/>
      <c r="L7" s="26"/>
      <c r="M7" s="24"/>
      <c r="N7" s="26"/>
      <c r="Q7" s="27"/>
    </row>
    <row r="8" spans="1:17" s="34" customFormat="1" ht="21.95" customHeight="1">
      <c r="A8" s="28"/>
      <c r="B8" s="29"/>
      <c r="C8" s="30"/>
      <c r="D8" s="31"/>
      <c r="E8" s="32"/>
      <c r="F8" s="31"/>
      <c r="G8" s="32"/>
      <c r="H8" s="31"/>
      <c r="I8" s="32"/>
      <c r="J8" s="33"/>
      <c r="K8" s="32"/>
      <c r="L8" s="31"/>
      <c r="M8" s="32"/>
      <c r="N8" s="32"/>
    </row>
    <row r="9" spans="1:17" s="38" customFormat="1" ht="6" customHeight="1">
      <c r="A9" s="35"/>
      <c r="B9" s="30"/>
      <c r="C9" s="30"/>
      <c r="D9" s="36"/>
      <c r="E9" s="36"/>
      <c r="F9" s="36"/>
      <c r="G9" s="32"/>
      <c r="H9" s="36"/>
      <c r="I9" s="32"/>
      <c r="J9" s="37"/>
      <c r="K9" s="32"/>
      <c r="L9" s="36"/>
      <c r="M9" s="32"/>
      <c r="N9" s="36"/>
      <c r="O9" s="34"/>
      <c r="P9" s="34"/>
    </row>
    <row r="10" spans="1:17" s="34" customFormat="1" ht="20.100000000000001" customHeight="1">
      <c r="A10" s="39"/>
      <c r="B10" s="40" t="s">
        <v>20</v>
      </c>
      <c r="C10" s="41"/>
      <c r="D10" s="42">
        <v>7</v>
      </c>
      <c r="E10" s="42"/>
      <c r="F10" s="42">
        <v>28</v>
      </c>
      <c r="G10" s="42"/>
      <c r="H10" s="42">
        <v>22</v>
      </c>
      <c r="I10" s="42"/>
      <c r="J10" s="37">
        <f>SUM(D10:H10)</f>
        <v>57</v>
      </c>
      <c r="K10" s="42"/>
      <c r="L10" s="42">
        <v>1</v>
      </c>
      <c r="M10" s="42"/>
      <c r="N10" s="42">
        <f>SUM(J10:L10)</f>
        <v>58</v>
      </c>
    </row>
    <row r="11" spans="1:17" s="38" customFormat="1" ht="6" customHeight="1">
      <c r="A11" s="35"/>
      <c r="B11" s="29"/>
      <c r="C11" s="30"/>
      <c r="D11" s="36"/>
      <c r="E11" s="36"/>
      <c r="F11" s="36"/>
      <c r="G11" s="32"/>
      <c r="H11" s="36"/>
      <c r="I11" s="32"/>
      <c r="J11" s="33"/>
      <c r="K11" s="32"/>
      <c r="L11" s="36"/>
      <c r="M11" s="32"/>
      <c r="N11" s="36"/>
      <c r="O11" s="34"/>
      <c r="P11" s="34"/>
    </row>
    <row r="12" spans="1:17" s="14" customFormat="1" ht="20.100000000000001" customHeight="1">
      <c r="A12" s="43"/>
      <c r="B12" s="29" t="s">
        <v>9</v>
      </c>
      <c r="C12" s="29"/>
      <c r="D12" s="49">
        <f>D10/$J$10</f>
        <v>0.12280701754385964</v>
      </c>
      <c r="E12" s="49"/>
      <c r="F12" s="49">
        <f>F10/$J$10</f>
        <v>0.49122807017543857</v>
      </c>
      <c r="G12" s="49"/>
      <c r="H12" s="49">
        <f>H10/$J$10</f>
        <v>0.38596491228070173</v>
      </c>
      <c r="I12" s="29"/>
      <c r="J12" s="50"/>
      <c r="K12" s="80"/>
      <c r="L12" s="49">
        <f>L10/$N$10</f>
        <v>1.7241379310344827E-2</v>
      </c>
      <c r="M12" s="44"/>
      <c r="N12" s="45" t="s">
        <v>10</v>
      </c>
    </row>
    <row r="13" spans="1:17" ht="29.1" customHeight="1">
      <c r="B13" s="46"/>
      <c r="C13" s="47"/>
      <c r="D13" s="48"/>
      <c r="E13" s="47"/>
      <c r="F13" s="48"/>
      <c r="G13" s="47"/>
      <c r="H13" s="48"/>
      <c r="I13" s="47"/>
      <c r="J13" s="48"/>
      <c r="K13" s="47"/>
      <c r="L13" s="48"/>
    </row>
    <row r="15" spans="1:17" s="75" customFormat="1" ht="39.75" customHeight="1">
      <c r="A15" s="75" t="s">
        <v>12</v>
      </c>
      <c r="C15" s="82"/>
      <c r="E15" s="82"/>
      <c r="G15" s="82"/>
      <c r="H15" s="82"/>
      <c r="I15" s="82"/>
      <c r="J15" s="83"/>
      <c r="K15" s="84"/>
      <c r="L15" s="84"/>
      <c r="M15" s="84"/>
      <c r="N15" s="85"/>
      <c r="O15" s="84"/>
      <c r="Q15" s="84"/>
    </row>
    <row r="16" spans="1:17" ht="5.0999999999999996" customHeight="1">
      <c r="A16" s="63"/>
      <c r="B16" s="29"/>
    </row>
    <row r="17" spans="1:17" ht="60" customHeight="1">
      <c r="B17" s="10"/>
      <c r="C17" s="11"/>
      <c r="D17" s="17" t="str">
        <f>D5</f>
        <v>ELISALA, Torenzo</v>
      </c>
      <c r="E17" s="17"/>
      <c r="F17" s="17" t="str">
        <f>F5</f>
        <v>MAKA, Sam Colin George</v>
      </c>
      <c r="G17" s="17"/>
      <c r="H17" s="17" t="str">
        <f>H5</f>
        <v>GAIDAN, Joel</v>
      </c>
      <c r="I17" s="64"/>
      <c r="J17" s="65" t="s">
        <v>13</v>
      </c>
      <c r="K17" s="66"/>
      <c r="L17" s="65" t="s">
        <v>6</v>
      </c>
      <c r="M17" s="66"/>
      <c r="N17" s="67" t="s">
        <v>14</v>
      </c>
      <c r="O17" s="66"/>
    </row>
    <row r="18" spans="1:17" s="14" customFormat="1" ht="21.75" customHeight="1">
      <c r="B18" s="15"/>
      <c r="C18" s="16"/>
      <c r="D18" s="59"/>
      <c r="E18" s="17"/>
      <c r="F18" s="17"/>
      <c r="G18" s="18"/>
      <c r="H18" s="17"/>
      <c r="Q18" s="19"/>
    </row>
    <row r="19" spans="1:17" ht="3.75" customHeight="1" thickBot="1">
      <c r="A19" s="20"/>
      <c r="B19" s="21"/>
      <c r="C19" s="22"/>
      <c r="D19" s="23"/>
      <c r="E19" s="23"/>
      <c r="F19" s="23"/>
      <c r="G19" s="24"/>
      <c r="H19" s="23"/>
      <c r="I19" s="76"/>
      <c r="J19" s="76"/>
      <c r="K19" s="76"/>
      <c r="L19" s="76"/>
      <c r="M19" s="76"/>
      <c r="N19" s="77"/>
      <c r="O19" s="76"/>
      <c r="Q19" s="27"/>
    </row>
    <row r="20" spans="1:17" s="87" customFormat="1" ht="26.1" customHeight="1">
      <c r="A20" s="29" t="s">
        <v>15</v>
      </c>
      <c r="B20" s="29" t="s">
        <v>16</v>
      </c>
      <c r="D20" s="36">
        <f>D10</f>
        <v>7</v>
      </c>
      <c r="E20" s="36"/>
      <c r="F20" s="36">
        <f>F10</f>
        <v>28</v>
      </c>
      <c r="G20" s="36"/>
      <c r="H20" s="36">
        <f>H10</f>
        <v>22</v>
      </c>
      <c r="L20" s="68">
        <f>SUM(D20:H20)</f>
        <v>57</v>
      </c>
      <c r="N20" s="69" t="s">
        <v>17</v>
      </c>
    </row>
    <row r="21" spans="1:17" s="87" customFormat="1" ht="26.1" customHeight="1" thickBot="1">
      <c r="A21" s="29" t="s">
        <v>18</v>
      </c>
      <c r="B21" s="29" t="s">
        <v>19</v>
      </c>
      <c r="D21" s="70">
        <v>-7</v>
      </c>
      <c r="F21" s="70">
        <v>4</v>
      </c>
      <c r="H21" s="70">
        <v>0</v>
      </c>
      <c r="J21" s="87">
        <v>3</v>
      </c>
      <c r="N21" s="71" t="s">
        <v>57</v>
      </c>
    </row>
    <row r="22" spans="1:17" s="87" customFormat="1" ht="26.1" customHeight="1">
      <c r="A22" s="29"/>
      <c r="B22" s="29" t="s">
        <v>0</v>
      </c>
      <c r="D22" s="74">
        <f>D20+D21</f>
        <v>0</v>
      </c>
      <c r="F22" s="74">
        <f>F20+F21</f>
        <v>32</v>
      </c>
      <c r="H22" s="74">
        <f>H20+H21</f>
        <v>22</v>
      </c>
      <c r="J22" s="74">
        <f>J20+J21</f>
        <v>3</v>
      </c>
      <c r="L22" s="68">
        <f>SUM(D22:J22)</f>
        <v>57</v>
      </c>
      <c r="N22" s="87" t="s">
        <v>42</v>
      </c>
    </row>
    <row r="23" spans="1:17" s="87" customFormat="1" ht="15.75"/>
    <row r="24" spans="1:17" s="87" customFormat="1" ht="15.75"/>
    <row r="25" spans="1:17" s="87" customFormat="1" ht="15.75"/>
    <row r="26" spans="1:17" s="87" customFormat="1" ht="15.75"/>
    <row r="27" spans="1:17" s="87" customFormat="1" ht="15.75"/>
    <row r="28" spans="1:17" s="87" customFormat="1" ht="15.75"/>
    <row r="29" spans="1:17" s="87" customFormat="1" ht="15.75"/>
    <row r="30" spans="1:17" s="87" customFormat="1" ht="15.75"/>
    <row r="31" spans="1:17" s="87" customFormat="1" ht="15.75"/>
    <row r="32" spans="1:17" s="87" customFormat="1" ht="15.75"/>
    <row r="33" s="87" customFormat="1" ht="15.75"/>
    <row r="34" s="87" customFormat="1" ht="15.75"/>
    <row r="35" s="87" customFormat="1" ht="15.75"/>
  </sheetData>
  <mergeCells count="3">
    <mergeCell ref="J5:J6"/>
    <mergeCell ref="L5:L6"/>
    <mergeCell ref="N5:N6"/>
  </mergeCells>
  <printOptions horizontalCentered="1"/>
  <pageMargins left="0.98425196850393704" right="0.98425196850393704" top="0.98425196850393704" bottom="0.98425196850393704" header="0.39370078740157483" footer="0.39370078740157483"/>
  <pageSetup paperSize="9" scale="80" orientation="landscape" horizontalDpi="1200" verticalDpi="1200" r:id="rId1"/>
  <headerFooter alignWithMargins="0">
    <oddHeader>&amp;C&amp;"Helvetica,Bold"&amp;10 2012 TSRA Elections</oddHeader>
    <oddFooter>&amp;L&amp;F, &amp;A Ward&amp;R&amp;"Helvetica,Regular"&amp;10Printed  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zoomScaleNormal="100" workbookViewId="0">
      <selection activeCell="H26" sqref="H26"/>
    </sheetView>
  </sheetViews>
  <sheetFormatPr defaultColWidth="13" defaultRowHeight="12.75"/>
  <cols>
    <col min="1" max="1" width="10" style="3" customWidth="1"/>
    <col min="2" max="2" width="19.6640625" style="3" customWidth="1"/>
    <col min="3" max="3" width="1.1640625" style="3" customWidth="1"/>
    <col min="4" max="4" width="16.83203125" style="3" customWidth="1"/>
    <col min="5" max="5" width="1.1640625" style="3" customWidth="1"/>
    <col min="6" max="6" width="16.83203125" style="3" customWidth="1"/>
    <col min="7" max="7" width="1.33203125" style="3" customWidth="1"/>
    <col min="8" max="8" width="13.83203125" style="3" customWidth="1"/>
    <col min="9" max="9" width="1.1640625" style="3" customWidth="1"/>
    <col min="10" max="10" width="13.33203125" style="3" customWidth="1"/>
    <col min="11" max="11" width="1.1640625" style="3" customWidth="1"/>
    <col min="12" max="12" width="16.33203125" style="3" customWidth="1"/>
    <col min="13" max="13" width="1.33203125" style="3" customWidth="1"/>
    <col min="14" max="14" width="3.33203125" style="3" customWidth="1"/>
    <col min="15" max="15" width="12.1640625" style="3" customWidth="1"/>
    <col min="16" max="16384" width="13" style="3"/>
  </cols>
  <sheetData>
    <row r="1" spans="1:15" s="1" customFormat="1" ht="36.75" customHeight="1">
      <c r="A1" s="51" t="s">
        <v>21</v>
      </c>
      <c r="D1" s="1" t="s">
        <v>43</v>
      </c>
      <c r="I1" s="57"/>
      <c r="J1" s="56" t="s">
        <v>11</v>
      </c>
      <c r="K1" s="57"/>
      <c r="L1" s="58">
        <f ca="1" xml:space="preserve"> NOW()</f>
        <v>39800.440875115739</v>
      </c>
    </row>
    <row r="2" spans="1:15" s="2" customFormat="1" ht="27" customHeight="1">
      <c r="A2" s="52"/>
      <c r="B2" s="4"/>
      <c r="H2" s="79">
        <v>190</v>
      </c>
      <c r="I2" s="53"/>
      <c r="J2" s="78" t="s">
        <v>25</v>
      </c>
      <c r="M2" s="2">
        <v>21511</v>
      </c>
    </row>
    <row r="3" spans="1:15" ht="21.75" customHeight="1">
      <c r="A3" s="52" t="s">
        <v>22</v>
      </c>
      <c r="B3" s="4"/>
      <c r="E3" s="5"/>
      <c r="F3" s="6"/>
      <c r="G3" s="8"/>
      <c r="H3" s="79">
        <v>127</v>
      </c>
      <c r="I3" s="4"/>
      <c r="J3" s="78" t="s">
        <v>23</v>
      </c>
      <c r="K3" s="9"/>
      <c r="L3" s="4"/>
      <c r="M3" s="9"/>
      <c r="N3" s="4"/>
      <c r="O3" s="4"/>
    </row>
    <row r="4" spans="1:15" ht="27.95" customHeight="1">
      <c r="B4" s="10"/>
      <c r="C4" s="11"/>
      <c r="D4" s="54" t="s">
        <v>5</v>
      </c>
      <c r="E4" s="54"/>
      <c r="F4" s="54"/>
      <c r="G4" s="12"/>
      <c r="H4" s="13"/>
      <c r="I4" s="12"/>
      <c r="J4" s="12"/>
      <c r="K4" s="9"/>
      <c r="M4" s="9"/>
    </row>
    <row r="5" spans="1:15" ht="60" customHeight="1">
      <c r="B5" s="10"/>
      <c r="C5" s="11"/>
      <c r="D5" s="17" t="s">
        <v>44</v>
      </c>
      <c r="E5" s="17"/>
      <c r="F5" s="17" t="s">
        <v>45</v>
      </c>
      <c r="G5" s="18"/>
      <c r="H5" s="129" t="s">
        <v>6</v>
      </c>
      <c r="I5" s="12"/>
      <c r="J5" s="130" t="s">
        <v>7</v>
      </c>
      <c r="K5" s="9"/>
      <c r="L5" s="130" t="s">
        <v>8</v>
      </c>
      <c r="M5" s="9"/>
    </row>
    <row r="6" spans="1:15" s="14" customFormat="1" ht="18" customHeight="1">
      <c r="B6" s="15"/>
      <c r="C6" s="16"/>
      <c r="D6" s="59"/>
      <c r="E6" s="17"/>
      <c r="F6" s="17"/>
      <c r="G6" s="62"/>
      <c r="H6" s="129"/>
      <c r="I6" s="18"/>
      <c r="J6" s="130"/>
      <c r="K6" s="18"/>
      <c r="L6" s="130"/>
      <c r="O6" s="19"/>
    </row>
    <row r="7" spans="1:15" ht="3.95" customHeight="1" thickBot="1">
      <c r="A7" s="20"/>
      <c r="B7" s="21"/>
      <c r="C7" s="22"/>
      <c r="D7" s="23"/>
      <c r="E7" s="23"/>
      <c r="F7" s="23"/>
      <c r="G7" s="24"/>
      <c r="H7" s="25"/>
      <c r="I7" s="24"/>
      <c r="J7" s="26"/>
      <c r="K7" s="24"/>
      <c r="L7" s="26"/>
      <c r="O7" s="27"/>
    </row>
    <row r="8" spans="1:15" s="34" customFormat="1" ht="21.95" customHeight="1">
      <c r="A8" s="28"/>
      <c r="B8" s="29"/>
      <c r="C8" s="30"/>
      <c r="D8" s="31"/>
      <c r="E8" s="32"/>
      <c r="F8" s="31"/>
      <c r="G8" s="32"/>
      <c r="H8" s="33"/>
      <c r="I8" s="32"/>
      <c r="J8" s="31"/>
      <c r="K8" s="32"/>
      <c r="L8" s="32"/>
    </row>
    <row r="9" spans="1:15" s="38" customFormat="1" ht="6" customHeight="1">
      <c r="A9" s="35"/>
      <c r="B9" s="30"/>
      <c r="C9" s="30"/>
      <c r="D9" s="36"/>
      <c r="E9" s="36"/>
      <c r="F9" s="36"/>
      <c r="G9" s="32"/>
      <c r="H9" s="37"/>
      <c r="I9" s="32"/>
      <c r="J9" s="36"/>
      <c r="K9" s="32"/>
      <c r="L9" s="36"/>
      <c r="M9" s="34"/>
      <c r="N9" s="34"/>
    </row>
    <row r="10" spans="1:15" s="34" customFormat="1" ht="20.100000000000001" customHeight="1">
      <c r="A10" s="39"/>
      <c r="B10" s="40" t="s">
        <v>20</v>
      </c>
      <c r="C10" s="41"/>
      <c r="D10" s="42">
        <v>49</v>
      </c>
      <c r="E10" s="42"/>
      <c r="F10" s="42">
        <v>68</v>
      </c>
      <c r="G10" s="42"/>
      <c r="H10" s="37">
        <f>SUM(D10:F10)</f>
        <v>117</v>
      </c>
      <c r="I10" s="42"/>
      <c r="J10" s="42">
        <v>7</v>
      </c>
      <c r="K10" s="42"/>
      <c r="L10" s="42">
        <f>SUM(H10:J10)</f>
        <v>124</v>
      </c>
    </row>
    <row r="11" spans="1:15" s="38" customFormat="1" ht="6" customHeight="1">
      <c r="A11" s="35"/>
      <c r="B11" s="29"/>
      <c r="C11" s="30"/>
      <c r="D11" s="36"/>
      <c r="E11" s="36"/>
      <c r="F11" s="36"/>
      <c r="G11" s="32"/>
      <c r="H11" s="33"/>
      <c r="I11" s="32"/>
      <c r="J11" s="36"/>
      <c r="K11" s="32"/>
      <c r="L11" s="36"/>
      <c r="M11" s="34"/>
      <c r="N11" s="34"/>
    </row>
    <row r="12" spans="1:15" s="14" customFormat="1" ht="20.100000000000001" customHeight="1">
      <c r="A12" s="43"/>
      <c r="B12" s="29" t="s">
        <v>9</v>
      </c>
      <c r="C12" s="29"/>
      <c r="D12" s="49">
        <f>D10/$H$10</f>
        <v>0.41880341880341881</v>
      </c>
      <c r="E12" s="49"/>
      <c r="F12" s="49">
        <f>F10/$H$10</f>
        <v>0.58119658119658124</v>
      </c>
      <c r="G12" s="29"/>
      <c r="H12" s="50"/>
      <c r="I12" s="80"/>
      <c r="J12" s="49">
        <f>J10/$L$10</f>
        <v>5.6451612903225805E-2</v>
      </c>
      <c r="K12" s="44"/>
      <c r="L12" s="45" t="s">
        <v>10</v>
      </c>
    </row>
    <row r="13" spans="1:15" ht="29.1" customHeight="1">
      <c r="B13" s="46"/>
      <c r="C13" s="47"/>
      <c r="D13" s="48"/>
      <c r="E13" s="47"/>
      <c r="F13" s="48"/>
      <c r="G13" s="47"/>
      <c r="H13" s="48"/>
      <c r="I13" s="47"/>
      <c r="J13" s="48"/>
    </row>
    <row r="15" spans="1:15" s="75" customFormat="1" ht="39.75" customHeight="1">
      <c r="A15" s="75" t="s">
        <v>12</v>
      </c>
      <c r="C15" s="82"/>
      <c r="E15" s="82"/>
      <c r="F15" s="75" t="s">
        <v>32</v>
      </c>
      <c r="G15" s="82"/>
      <c r="H15" s="83"/>
      <c r="I15" s="84"/>
      <c r="J15" s="84"/>
      <c r="K15" s="84"/>
      <c r="L15" s="85"/>
      <c r="M15" s="84"/>
      <c r="O15" s="84"/>
    </row>
    <row r="16" spans="1:15" s="87" customFormat="1" ht="15.75"/>
    <row r="17" s="87" customFormat="1" ht="15.75"/>
    <row r="18" s="87" customFormat="1" ht="15.75"/>
    <row r="19" s="87" customFormat="1" ht="15.75"/>
  </sheetData>
  <mergeCells count="3">
    <mergeCell ref="H5:H6"/>
    <mergeCell ref="J5:J6"/>
    <mergeCell ref="L5:L6"/>
  </mergeCells>
  <printOptions horizontalCentered="1"/>
  <pageMargins left="0.98425196850393704" right="0.98425196850393704" top="0.98425196850393704" bottom="0.98425196850393704" header="0.39370078740157483" footer="0.39370078740157483"/>
  <pageSetup paperSize="9" orientation="landscape" horizontalDpi="1200" verticalDpi="1200" r:id="rId1"/>
  <headerFooter alignWithMargins="0">
    <oddHeader>&amp;C&amp;"Helvetica,Bold"&amp;10 2012 TSRA Elections</oddHeader>
    <oddFooter>&amp;L&amp;F, &amp;A Ward&amp;R&amp;"Helvetica,Regular"&amp;10Printed  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workbookViewId="0">
      <selection activeCell="L27" sqref="L27"/>
    </sheetView>
  </sheetViews>
  <sheetFormatPr defaultColWidth="13" defaultRowHeight="12.75"/>
  <cols>
    <col min="1" max="1" width="10" style="3" customWidth="1"/>
    <col min="2" max="2" width="19.6640625" style="3" customWidth="1"/>
    <col min="3" max="3" width="1.1640625" style="3" customWidth="1"/>
    <col min="4" max="4" width="16.83203125" style="3" customWidth="1"/>
    <col min="5" max="5" width="1.1640625" style="3" customWidth="1"/>
    <col min="6" max="6" width="16.83203125" style="3" customWidth="1"/>
    <col min="7" max="7" width="1.1640625" style="3" customWidth="1"/>
    <col min="8" max="8" width="16" style="3" customWidth="1"/>
    <col min="9" max="9" width="1.33203125" style="3" customWidth="1"/>
    <col min="10" max="10" width="16.83203125" style="3" customWidth="1"/>
    <col min="11" max="11" width="1.1640625" style="3" customWidth="1"/>
    <col min="12" max="12" width="16.83203125" style="3" customWidth="1"/>
    <col min="13" max="13" width="1.1640625" style="3" customWidth="1"/>
    <col min="14" max="14" width="16.83203125" style="3" customWidth="1"/>
    <col min="15" max="15" width="1.33203125" style="3" customWidth="1"/>
    <col min="16" max="16" width="3.33203125" style="3" customWidth="1"/>
    <col min="17" max="17" width="12.1640625" style="3" customWidth="1"/>
    <col min="18" max="16384" width="13" style="3"/>
  </cols>
  <sheetData>
    <row r="1" spans="1:20" s="1" customFormat="1" ht="30.75">
      <c r="A1" s="51" t="s">
        <v>21</v>
      </c>
      <c r="D1" s="1" t="s">
        <v>114</v>
      </c>
      <c r="K1" s="57"/>
      <c r="L1" s="56" t="s">
        <v>11</v>
      </c>
      <c r="M1" s="57"/>
      <c r="N1" s="58">
        <f ca="1" xml:space="preserve"> NOW()</f>
        <v>39800.440875115739</v>
      </c>
    </row>
    <row r="2" spans="1:20" s="2" customFormat="1" ht="19.5">
      <c r="A2" s="52"/>
      <c r="H2" s="17"/>
      <c r="J2" s="79">
        <v>122</v>
      </c>
      <c r="K2" s="53"/>
      <c r="L2" s="78" t="s">
        <v>25</v>
      </c>
      <c r="O2" s="2">
        <v>21511</v>
      </c>
    </row>
    <row r="3" spans="1:20" ht="19.5">
      <c r="A3" s="52" t="s">
        <v>22</v>
      </c>
      <c r="B3" s="4"/>
      <c r="E3" s="5"/>
      <c r="F3" s="6"/>
      <c r="G3" s="5"/>
      <c r="H3" s="7"/>
      <c r="I3" s="8"/>
      <c r="J3" s="79">
        <v>55</v>
      </c>
      <c r="K3" s="4"/>
      <c r="L3" s="78" t="s">
        <v>23</v>
      </c>
      <c r="M3" s="9"/>
      <c r="N3" s="4"/>
      <c r="O3" s="9"/>
      <c r="P3" s="4"/>
      <c r="Q3" s="4"/>
    </row>
    <row r="4" spans="1:20" ht="19.5">
      <c r="B4" s="10"/>
      <c r="C4" s="11"/>
      <c r="D4" s="54" t="s">
        <v>5</v>
      </c>
      <c r="E4" s="54"/>
      <c r="F4" s="54"/>
      <c r="G4" s="55"/>
      <c r="H4" s="55"/>
      <c r="I4" s="12"/>
      <c r="J4" s="13"/>
      <c r="K4" s="12"/>
      <c r="L4" s="12"/>
      <c r="M4" s="9"/>
      <c r="O4" s="9"/>
    </row>
    <row r="5" spans="1:20" ht="31.5">
      <c r="B5" s="10"/>
      <c r="C5" s="11"/>
      <c r="D5" s="17" t="s">
        <v>115</v>
      </c>
      <c r="E5" s="17"/>
      <c r="F5" s="17" t="s">
        <v>116</v>
      </c>
      <c r="G5" s="17"/>
      <c r="H5" s="17" t="s">
        <v>117</v>
      </c>
      <c r="I5" s="18"/>
      <c r="J5" s="129" t="s">
        <v>6</v>
      </c>
      <c r="K5" s="12"/>
      <c r="L5" s="130" t="s">
        <v>7</v>
      </c>
      <c r="M5" s="9"/>
      <c r="N5" s="130" t="s">
        <v>8</v>
      </c>
      <c r="O5" s="9"/>
    </row>
    <row r="6" spans="1:20" s="14" customFormat="1" ht="15.75">
      <c r="B6" s="15"/>
      <c r="C6" s="16"/>
      <c r="D6" s="59"/>
      <c r="E6" s="17"/>
      <c r="F6" s="17"/>
      <c r="G6" s="18"/>
      <c r="H6" s="17"/>
      <c r="I6" s="62"/>
      <c r="J6" s="129"/>
      <c r="K6" s="18"/>
      <c r="L6" s="130"/>
      <c r="M6" s="18"/>
      <c r="N6" s="130"/>
      <c r="Q6" s="19"/>
    </row>
    <row r="7" spans="1:20" ht="16.5" thickBot="1">
      <c r="A7" s="20"/>
      <c r="B7" s="21"/>
      <c r="C7" s="22"/>
      <c r="D7" s="23"/>
      <c r="E7" s="23"/>
      <c r="F7" s="23"/>
      <c r="G7" s="24"/>
      <c r="H7" s="23"/>
      <c r="I7" s="24"/>
      <c r="J7" s="25"/>
      <c r="K7" s="24"/>
      <c r="L7" s="26"/>
      <c r="M7" s="24"/>
      <c r="N7" s="26"/>
      <c r="Q7" s="27"/>
    </row>
    <row r="8" spans="1:20" s="34" customFormat="1" ht="15.75">
      <c r="A8" s="28"/>
      <c r="B8" s="29"/>
      <c r="C8" s="30"/>
      <c r="D8" s="31"/>
      <c r="E8" s="32"/>
      <c r="F8" s="31"/>
      <c r="G8" s="32"/>
      <c r="H8" s="31"/>
      <c r="I8" s="32"/>
      <c r="J8" s="33"/>
      <c r="K8" s="32"/>
      <c r="L8" s="31"/>
      <c r="M8" s="32"/>
      <c r="N8" s="32"/>
    </row>
    <row r="9" spans="1:20" s="38" customFormat="1" ht="15.75">
      <c r="A9" s="35"/>
      <c r="B9" s="30"/>
      <c r="C9" s="30"/>
      <c r="D9" s="36"/>
      <c r="E9" s="36"/>
      <c r="F9" s="36"/>
      <c r="G9" s="32"/>
      <c r="H9" s="36"/>
      <c r="I9" s="32"/>
      <c r="J9" s="37"/>
      <c r="K9" s="32"/>
      <c r="L9" s="36"/>
      <c r="M9" s="32"/>
      <c r="N9" s="36"/>
      <c r="O9" s="34"/>
      <c r="P9" s="34"/>
    </row>
    <row r="10" spans="1:20" s="34" customFormat="1" ht="15.75">
      <c r="A10" s="39"/>
      <c r="B10" s="40" t="s">
        <v>20</v>
      </c>
      <c r="C10" s="41"/>
      <c r="D10" s="42">
        <v>11</v>
      </c>
      <c r="E10" s="42"/>
      <c r="F10" s="42">
        <v>24</v>
      </c>
      <c r="G10" s="42"/>
      <c r="H10" s="42">
        <v>20</v>
      </c>
      <c r="I10" s="42"/>
      <c r="J10" s="37">
        <f>SUM(D10:H10)</f>
        <v>55</v>
      </c>
      <c r="K10" s="42"/>
      <c r="L10" s="42">
        <v>0</v>
      </c>
      <c r="M10" s="42"/>
      <c r="N10" s="42">
        <f>SUM(J10:L10)</f>
        <v>55</v>
      </c>
    </row>
    <row r="11" spans="1:20" s="38" customFormat="1" ht="15.75">
      <c r="A11" s="35"/>
      <c r="B11" s="29"/>
      <c r="C11" s="30"/>
      <c r="D11" s="36"/>
      <c r="E11" s="36"/>
      <c r="F11" s="36"/>
      <c r="G11" s="32"/>
      <c r="H11" s="36"/>
      <c r="I11" s="32"/>
      <c r="J11" s="33"/>
      <c r="K11" s="32"/>
      <c r="L11" s="36"/>
      <c r="M11" s="32"/>
      <c r="N11" s="36"/>
      <c r="O11" s="34"/>
      <c r="P11" s="34"/>
    </row>
    <row r="12" spans="1:20" s="14" customFormat="1" ht="15.75">
      <c r="A12" s="43"/>
      <c r="B12" s="29" t="s">
        <v>9</v>
      </c>
      <c r="C12" s="29"/>
      <c r="D12" s="49">
        <f>D10/$J$10</f>
        <v>0.2</v>
      </c>
      <c r="E12" s="49"/>
      <c r="F12" s="49">
        <f>F10/$J$10</f>
        <v>0.43636363636363634</v>
      </c>
      <c r="G12" s="49"/>
      <c r="H12" s="49">
        <f>H10/$J$10</f>
        <v>0.36363636363636365</v>
      </c>
      <c r="I12" s="29"/>
      <c r="J12" s="50"/>
      <c r="K12" s="80"/>
      <c r="L12" s="49">
        <f>L10/$N$10</f>
        <v>0</v>
      </c>
      <c r="M12" s="44"/>
      <c r="N12" s="45" t="s">
        <v>10</v>
      </c>
    </row>
    <row r="13" spans="1:20" ht="23.25">
      <c r="B13" s="46"/>
      <c r="C13" s="47"/>
      <c r="D13" s="48"/>
      <c r="E13" s="47"/>
      <c r="F13" s="48"/>
      <c r="G13" s="47"/>
      <c r="H13" s="48"/>
      <c r="I13" s="47"/>
      <c r="J13" s="48"/>
      <c r="K13" s="47"/>
      <c r="L13" s="48"/>
    </row>
    <row r="15" spans="1:20" s="75" customFormat="1" ht="19.5">
      <c r="A15" s="75" t="s">
        <v>12</v>
      </c>
      <c r="C15" s="82"/>
      <c r="E15" s="82"/>
      <c r="G15" s="82"/>
      <c r="H15" s="82"/>
      <c r="I15" s="82"/>
      <c r="J15" s="83"/>
      <c r="K15" s="84"/>
      <c r="L15" s="84"/>
      <c r="M15" s="84"/>
      <c r="N15" s="85"/>
      <c r="O15" s="84"/>
      <c r="Q15" s="84"/>
      <c r="T15" s="86"/>
    </row>
    <row r="16" spans="1:20" ht="15.75">
      <c r="A16" s="63"/>
      <c r="B16" s="29"/>
    </row>
    <row r="17" spans="1:17" ht="31.5">
      <c r="B17" s="10"/>
      <c r="C17" s="11"/>
      <c r="D17" s="17" t="str">
        <f>D5</f>
        <v>NONA, David E</v>
      </c>
      <c r="E17" s="17"/>
      <c r="F17" s="17" t="str">
        <f>F5</f>
        <v>SAVAGE, Saila</v>
      </c>
      <c r="G17" s="17"/>
      <c r="H17" s="17" t="str">
        <f>H5</f>
        <v>JOE,                Fred</v>
      </c>
      <c r="I17" s="64"/>
      <c r="J17" s="65" t="s">
        <v>13</v>
      </c>
      <c r="K17" s="66"/>
      <c r="L17" s="65" t="s">
        <v>6</v>
      </c>
      <c r="M17" s="66"/>
      <c r="N17" s="67" t="s">
        <v>14</v>
      </c>
      <c r="O17" s="66"/>
    </row>
    <row r="18" spans="1:17" s="14" customFormat="1" ht="15.75">
      <c r="B18" s="15"/>
      <c r="C18" s="16"/>
      <c r="D18" s="59"/>
      <c r="E18" s="17"/>
      <c r="F18" s="17"/>
      <c r="G18" s="18"/>
      <c r="H18" s="17"/>
      <c r="Q18" s="19"/>
    </row>
    <row r="19" spans="1:17" ht="16.5" thickBot="1">
      <c r="A19" s="20"/>
      <c r="B19" s="21"/>
      <c r="C19" s="22"/>
      <c r="D19" s="23"/>
      <c r="E19" s="23"/>
      <c r="F19" s="23"/>
      <c r="G19" s="24"/>
      <c r="H19" s="23"/>
      <c r="I19" s="76"/>
      <c r="J19" s="76"/>
      <c r="K19" s="76"/>
      <c r="L19" s="76"/>
      <c r="M19" s="76"/>
      <c r="N19" s="77"/>
      <c r="O19" s="76"/>
      <c r="Q19" s="27"/>
    </row>
    <row r="20" spans="1:17" s="87" customFormat="1" ht="15.75">
      <c r="A20" s="29" t="s">
        <v>15</v>
      </c>
      <c r="B20" s="29" t="s">
        <v>16</v>
      </c>
      <c r="D20" s="36">
        <f>D10</f>
        <v>11</v>
      </c>
      <c r="E20" s="36"/>
      <c r="F20" s="36">
        <f>F10</f>
        <v>24</v>
      </c>
      <c r="G20" s="36"/>
      <c r="H20" s="36">
        <f>H10</f>
        <v>20</v>
      </c>
      <c r="L20" s="68">
        <f>SUM(D20:H20)</f>
        <v>55</v>
      </c>
      <c r="N20" s="69" t="s">
        <v>17</v>
      </c>
    </row>
    <row r="21" spans="1:17" s="87" customFormat="1" ht="16.5" thickBot="1">
      <c r="A21" s="29" t="s">
        <v>18</v>
      </c>
      <c r="B21" s="29" t="s">
        <v>4</v>
      </c>
      <c r="D21" s="70">
        <v>-11</v>
      </c>
      <c r="F21" s="70">
        <v>4</v>
      </c>
      <c r="H21" s="70">
        <v>6</v>
      </c>
      <c r="J21" s="87">
        <v>1</v>
      </c>
      <c r="N21" s="71"/>
    </row>
    <row r="22" spans="1:17" s="87" customFormat="1" ht="15.75">
      <c r="A22" s="29"/>
      <c r="B22" s="29" t="s">
        <v>0</v>
      </c>
      <c r="D22" s="74">
        <f>D20+D21</f>
        <v>0</v>
      </c>
      <c r="F22" s="74">
        <f>F20+F21</f>
        <v>28</v>
      </c>
      <c r="H22" s="74">
        <f>H20+H21</f>
        <v>26</v>
      </c>
      <c r="J22" s="74">
        <f>J20+J21</f>
        <v>1</v>
      </c>
      <c r="L22" s="68">
        <f>SUM(D22:J22)</f>
        <v>55</v>
      </c>
    </row>
    <row r="23" spans="1:17" s="87" customFormat="1" ht="15.75"/>
    <row r="24" spans="1:17" s="87" customFormat="1" ht="15.75"/>
    <row r="25" spans="1:17" s="87" customFormat="1" ht="15.75"/>
    <row r="26" spans="1:17" s="87" customFormat="1" ht="15.75"/>
    <row r="27" spans="1:17" s="87" customFormat="1" ht="15.75"/>
    <row r="28" spans="1:17" s="87" customFormat="1" ht="15.75"/>
    <row r="29" spans="1:17" s="87" customFormat="1" ht="15.75"/>
    <row r="30" spans="1:17" s="87" customFormat="1" ht="15.75"/>
    <row r="31" spans="1:17" s="87" customFormat="1" ht="15.75"/>
    <row r="32" spans="1:17" s="87" customFormat="1" ht="15.75"/>
    <row r="33" s="87" customFormat="1" ht="15.75"/>
    <row r="34" s="87" customFormat="1" ht="15.75"/>
    <row r="35" s="87" customFormat="1" ht="15.75"/>
  </sheetData>
  <mergeCells count="3">
    <mergeCell ref="J5:J6"/>
    <mergeCell ref="L5:L6"/>
    <mergeCell ref="N5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zoomScaleNormal="100" workbookViewId="0">
      <selection activeCell="B2" sqref="B2"/>
    </sheetView>
  </sheetViews>
  <sheetFormatPr defaultColWidth="13" defaultRowHeight="12.75"/>
  <cols>
    <col min="1" max="1" width="10" style="3" customWidth="1"/>
    <col min="2" max="2" width="19.6640625" style="3" customWidth="1"/>
    <col min="3" max="3" width="1.1640625" style="3" customWidth="1"/>
    <col min="4" max="4" width="16.83203125" style="3" customWidth="1"/>
    <col min="5" max="5" width="1.1640625" style="3" customWidth="1"/>
    <col min="6" max="6" width="16.83203125" style="3" customWidth="1"/>
    <col min="7" max="7" width="1.33203125" style="3" customWidth="1"/>
    <col min="8" max="8" width="13.83203125" style="3" customWidth="1"/>
    <col min="9" max="9" width="1.1640625" style="3" customWidth="1"/>
    <col min="10" max="10" width="13.33203125" style="3" customWidth="1"/>
    <col min="11" max="11" width="1.1640625" style="3" customWidth="1"/>
    <col min="12" max="12" width="16.33203125" style="3" customWidth="1"/>
    <col min="13" max="13" width="1.33203125" style="3" customWidth="1"/>
    <col min="14" max="14" width="3.33203125" style="3" customWidth="1"/>
    <col min="15" max="15" width="12.1640625" style="3" customWidth="1"/>
    <col min="16" max="16384" width="13" style="3"/>
  </cols>
  <sheetData>
    <row r="1" spans="1:15" s="1" customFormat="1" ht="36.75" customHeight="1">
      <c r="A1" s="51" t="s">
        <v>21</v>
      </c>
      <c r="D1" s="1" t="s">
        <v>46</v>
      </c>
      <c r="I1" s="57"/>
      <c r="J1" s="56" t="s">
        <v>11</v>
      </c>
      <c r="K1" s="57"/>
      <c r="L1" s="58">
        <f ca="1" xml:space="preserve"> NOW()</f>
        <v>39800.440875115739</v>
      </c>
    </row>
    <row r="2" spans="1:15" s="2" customFormat="1" ht="27" customHeight="1">
      <c r="A2" s="52"/>
      <c r="B2" s="4"/>
      <c r="H2" s="79">
        <v>132</v>
      </c>
      <c r="I2" s="53"/>
      <c r="J2" s="78" t="s">
        <v>25</v>
      </c>
      <c r="M2" s="2">
        <v>21511</v>
      </c>
    </row>
    <row r="3" spans="1:15" ht="21.75" customHeight="1">
      <c r="A3" s="52" t="s">
        <v>22</v>
      </c>
      <c r="B3" s="4"/>
      <c r="E3" s="5"/>
      <c r="F3" s="6"/>
      <c r="G3" s="8"/>
      <c r="H3" s="79">
        <v>104</v>
      </c>
      <c r="I3" s="4"/>
      <c r="J3" s="78" t="s">
        <v>23</v>
      </c>
      <c r="K3" s="9"/>
      <c r="L3" s="4"/>
      <c r="M3" s="9"/>
      <c r="N3" s="4"/>
      <c r="O3" s="4"/>
    </row>
    <row r="4" spans="1:15" ht="27.95" customHeight="1">
      <c r="B4" s="10"/>
      <c r="C4" s="11"/>
      <c r="D4" s="124" t="s">
        <v>5</v>
      </c>
      <c r="E4" s="124"/>
      <c r="F4" s="124"/>
      <c r="G4" s="12"/>
      <c r="H4" s="13"/>
      <c r="I4" s="12"/>
      <c r="J4" s="12"/>
      <c r="K4" s="9"/>
      <c r="M4" s="9"/>
    </row>
    <row r="5" spans="1:15" ht="60" customHeight="1">
      <c r="B5" s="10"/>
      <c r="C5" s="11"/>
      <c r="D5" s="17" t="s">
        <v>47</v>
      </c>
      <c r="E5" s="17"/>
      <c r="F5" s="17" t="s">
        <v>48</v>
      </c>
      <c r="G5" s="18"/>
      <c r="H5" s="129" t="s">
        <v>6</v>
      </c>
      <c r="I5" s="12"/>
      <c r="J5" s="130" t="s">
        <v>7</v>
      </c>
      <c r="K5" s="9"/>
      <c r="L5" s="130" t="s">
        <v>8</v>
      </c>
      <c r="M5" s="9"/>
    </row>
    <row r="6" spans="1:15" s="14" customFormat="1" ht="18" customHeight="1">
      <c r="B6" s="15"/>
      <c r="C6" s="16"/>
      <c r="D6" s="59"/>
      <c r="E6" s="17"/>
      <c r="F6" s="17"/>
      <c r="G6" s="18"/>
      <c r="H6" s="129"/>
      <c r="I6" s="18"/>
      <c r="J6" s="130"/>
      <c r="K6" s="18"/>
      <c r="L6" s="130"/>
      <c r="O6" s="19"/>
    </row>
    <row r="7" spans="1:15" ht="3.95" customHeight="1" thickBot="1">
      <c r="A7" s="20"/>
      <c r="B7" s="21"/>
      <c r="C7" s="22"/>
      <c r="D7" s="23"/>
      <c r="E7" s="23"/>
      <c r="F7" s="23"/>
      <c r="G7" s="24"/>
      <c r="H7" s="25"/>
      <c r="I7" s="24"/>
      <c r="J7" s="26"/>
      <c r="K7" s="24"/>
      <c r="L7" s="26"/>
      <c r="O7" s="27"/>
    </row>
    <row r="8" spans="1:15" s="34" customFormat="1" ht="21.95" customHeight="1">
      <c r="A8" s="28"/>
      <c r="B8" s="29"/>
      <c r="C8" s="30"/>
      <c r="D8" s="31"/>
      <c r="E8" s="32"/>
      <c r="F8" s="31"/>
      <c r="G8" s="32"/>
      <c r="H8" s="33"/>
      <c r="I8" s="32"/>
      <c r="J8" s="31"/>
      <c r="K8" s="32"/>
      <c r="L8" s="32"/>
    </row>
    <row r="9" spans="1:15" s="38" customFormat="1" ht="6" customHeight="1">
      <c r="A9" s="35"/>
      <c r="B9" s="30"/>
      <c r="C9" s="30"/>
      <c r="D9" s="36"/>
      <c r="E9" s="36"/>
      <c r="F9" s="36"/>
      <c r="G9" s="32"/>
      <c r="H9" s="37"/>
      <c r="I9" s="32"/>
      <c r="J9" s="36"/>
      <c r="K9" s="32"/>
      <c r="L9" s="36"/>
      <c r="M9" s="34"/>
      <c r="N9" s="34"/>
    </row>
    <row r="10" spans="1:15" s="34" customFormat="1" ht="20.100000000000001" customHeight="1">
      <c r="A10" s="39"/>
      <c r="B10" s="40" t="s">
        <v>20</v>
      </c>
      <c r="C10" s="41"/>
      <c r="D10" s="42">
        <v>39</v>
      </c>
      <c r="E10" s="42"/>
      <c r="F10" s="42">
        <v>51</v>
      </c>
      <c r="G10" s="42"/>
      <c r="H10" s="37">
        <f>SUM(D10:F10)</f>
        <v>90</v>
      </c>
      <c r="I10" s="42"/>
      <c r="J10" s="42">
        <v>3</v>
      </c>
      <c r="K10" s="42"/>
      <c r="L10" s="42">
        <f>SUM(H10:J10)</f>
        <v>93</v>
      </c>
    </row>
    <row r="11" spans="1:15" s="38" customFormat="1" ht="6" customHeight="1">
      <c r="A11" s="35"/>
      <c r="B11" s="29"/>
      <c r="C11" s="30"/>
      <c r="D11" s="36"/>
      <c r="E11" s="36"/>
      <c r="F11" s="36"/>
      <c r="G11" s="32"/>
      <c r="H11" s="33"/>
      <c r="I11" s="32"/>
      <c r="J11" s="36"/>
      <c r="K11" s="32"/>
      <c r="L11" s="36"/>
      <c r="M11" s="34"/>
      <c r="N11" s="34"/>
    </row>
    <row r="12" spans="1:15" s="14" customFormat="1" ht="20.100000000000001" customHeight="1">
      <c r="A12" s="43"/>
      <c r="B12" s="29" t="s">
        <v>9</v>
      </c>
      <c r="C12" s="29"/>
      <c r="D12" s="49">
        <f>D10/$H$10</f>
        <v>0.43333333333333335</v>
      </c>
      <c r="E12" s="49"/>
      <c r="F12" s="49">
        <f>F10/$H$10</f>
        <v>0.56666666666666665</v>
      </c>
      <c r="G12" s="29"/>
      <c r="H12" s="50"/>
      <c r="I12" s="80"/>
      <c r="J12" s="49">
        <f>J10/$L$10</f>
        <v>3.2258064516129031E-2</v>
      </c>
      <c r="K12" s="44"/>
      <c r="L12" s="45" t="s">
        <v>10</v>
      </c>
    </row>
    <row r="13" spans="1:15" ht="29.1" customHeight="1">
      <c r="B13" s="125"/>
      <c r="C13" s="126"/>
      <c r="D13" s="127"/>
      <c r="E13" s="126"/>
      <c r="F13" s="127"/>
      <c r="G13" s="126"/>
      <c r="H13" s="127"/>
      <c r="I13" s="126"/>
      <c r="J13" s="127"/>
    </row>
    <row r="15" spans="1:15" s="75" customFormat="1" ht="39.75" customHeight="1">
      <c r="A15" s="75" t="s">
        <v>12</v>
      </c>
      <c r="C15" s="82"/>
      <c r="E15" s="82"/>
      <c r="F15" s="75" t="s">
        <v>32</v>
      </c>
      <c r="G15" s="82"/>
      <c r="H15" s="83"/>
      <c r="I15" s="84"/>
      <c r="J15" s="84"/>
      <c r="K15" s="84"/>
      <c r="L15" s="85"/>
      <c r="M15" s="84"/>
      <c r="O15" s="84"/>
    </row>
  </sheetData>
  <mergeCells count="3">
    <mergeCell ref="H5:H6"/>
    <mergeCell ref="J5:J6"/>
    <mergeCell ref="L5:L6"/>
  </mergeCells>
  <printOptions horizontalCentered="1"/>
  <pageMargins left="0.98425196850393704" right="0.98425196850393704" top="0.98425196850393704" bottom="0.98425196850393704" header="0.39370078740157483" footer="0.39370078740157483"/>
  <pageSetup paperSize="9" orientation="landscape" horizontalDpi="1200" verticalDpi="1200" r:id="rId1"/>
  <headerFooter alignWithMargins="0">
    <oddHeader>&amp;C&amp;"Helvetica,Bold"&amp;10 2012 TSRA Elections</oddHeader>
    <oddFooter>&amp;L&amp;F, &amp;A Ward&amp;R&amp;"Helvetica,Regular"&amp;10Printed  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5"/>
  <sheetViews>
    <sheetView zoomScaleNormal="100" workbookViewId="0">
      <selection activeCell="G27" sqref="G27"/>
    </sheetView>
  </sheetViews>
  <sheetFormatPr defaultColWidth="13" defaultRowHeight="12.75"/>
  <cols>
    <col min="1" max="1" width="10" style="3" customWidth="1"/>
    <col min="2" max="2" width="19.6640625" style="3" customWidth="1"/>
    <col min="3" max="3" width="1.1640625" style="3" customWidth="1"/>
    <col min="4" max="4" width="16.83203125" style="3" customWidth="1"/>
    <col min="5" max="5" width="1.1640625" style="3" customWidth="1"/>
    <col min="6" max="6" width="16.83203125" style="3" customWidth="1"/>
    <col min="7" max="7" width="1.33203125" style="3" customWidth="1"/>
    <col min="8" max="8" width="13.83203125" style="3" customWidth="1"/>
    <col min="9" max="9" width="1.1640625" style="3" customWidth="1"/>
    <col min="10" max="10" width="13.33203125" style="3" customWidth="1"/>
    <col min="11" max="11" width="1.1640625" style="3" customWidth="1"/>
    <col min="12" max="12" width="16.33203125" style="3" customWidth="1"/>
    <col min="13" max="13" width="1.33203125" style="3" customWidth="1"/>
    <col min="14" max="14" width="3.33203125" style="3" customWidth="1"/>
    <col min="15" max="15" width="12.1640625" style="3" customWidth="1"/>
    <col min="16" max="16384" width="13" style="3"/>
  </cols>
  <sheetData>
    <row r="1" spans="1:15" s="1" customFormat="1" ht="36.75" customHeight="1">
      <c r="A1" s="51" t="s">
        <v>21</v>
      </c>
      <c r="D1" s="1" t="s">
        <v>49</v>
      </c>
      <c r="I1" s="57"/>
      <c r="J1" s="56" t="s">
        <v>11</v>
      </c>
      <c r="K1" s="57"/>
      <c r="L1" s="58">
        <f ca="1" xml:space="preserve"> NOW()</f>
        <v>39800.440875115739</v>
      </c>
    </row>
    <row r="2" spans="1:15" s="2" customFormat="1" ht="27" customHeight="1">
      <c r="A2" s="52"/>
      <c r="B2" s="4"/>
      <c r="H2" s="79">
        <v>296</v>
      </c>
      <c r="I2" s="53"/>
      <c r="J2" s="78" t="s">
        <v>25</v>
      </c>
      <c r="M2" s="2">
        <v>21511</v>
      </c>
    </row>
    <row r="3" spans="1:15" ht="21.75" customHeight="1">
      <c r="A3" s="52" t="s">
        <v>22</v>
      </c>
      <c r="B3" s="4"/>
      <c r="E3" s="5"/>
      <c r="F3" s="6"/>
      <c r="G3" s="8"/>
      <c r="H3" s="79">
        <v>191</v>
      </c>
      <c r="I3" s="4"/>
      <c r="J3" s="78" t="s">
        <v>23</v>
      </c>
      <c r="K3" s="9"/>
      <c r="L3" s="4"/>
      <c r="M3" s="9"/>
      <c r="N3" s="4"/>
      <c r="O3" s="4"/>
    </row>
    <row r="4" spans="1:15" ht="27.95" customHeight="1">
      <c r="B4" s="10"/>
      <c r="C4" s="11"/>
      <c r="D4" s="54" t="s">
        <v>5</v>
      </c>
      <c r="E4" s="54"/>
      <c r="F4" s="54"/>
      <c r="G4" s="12"/>
      <c r="H4" s="13"/>
      <c r="I4" s="12"/>
      <c r="J4" s="12"/>
      <c r="K4" s="9"/>
      <c r="M4" s="9"/>
    </row>
    <row r="5" spans="1:15" ht="60" customHeight="1">
      <c r="B5" s="10"/>
      <c r="C5" s="11"/>
      <c r="D5" s="17" t="s">
        <v>50</v>
      </c>
      <c r="E5" s="17"/>
      <c r="F5" s="17" t="s">
        <v>51</v>
      </c>
      <c r="G5" s="18"/>
      <c r="H5" s="129" t="s">
        <v>6</v>
      </c>
      <c r="I5" s="12"/>
      <c r="J5" s="130" t="s">
        <v>7</v>
      </c>
      <c r="K5" s="9"/>
      <c r="L5" s="130" t="s">
        <v>8</v>
      </c>
      <c r="M5" s="9"/>
    </row>
    <row r="6" spans="1:15" s="14" customFormat="1" ht="18" customHeight="1">
      <c r="B6" s="15"/>
      <c r="C6" s="16"/>
      <c r="D6" s="59"/>
      <c r="E6" s="17"/>
      <c r="F6" s="17"/>
      <c r="G6" s="62"/>
      <c r="H6" s="129"/>
      <c r="I6" s="18"/>
      <c r="J6" s="130"/>
      <c r="K6" s="18"/>
      <c r="L6" s="130"/>
      <c r="O6" s="19"/>
    </row>
    <row r="7" spans="1:15" ht="3.95" customHeight="1" thickBot="1">
      <c r="A7" s="20"/>
      <c r="B7" s="21"/>
      <c r="C7" s="22"/>
      <c r="D7" s="23"/>
      <c r="E7" s="23"/>
      <c r="F7" s="23"/>
      <c r="G7" s="24"/>
      <c r="H7" s="25"/>
      <c r="I7" s="24"/>
      <c r="J7" s="26"/>
      <c r="K7" s="24"/>
      <c r="L7" s="26"/>
      <c r="O7" s="27"/>
    </row>
    <row r="8" spans="1:15" s="34" customFormat="1" ht="21.95" customHeight="1">
      <c r="A8" s="28"/>
      <c r="B8" s="29"/>
      <c r="C8" s="30"/>
      <c r="D8" s="31"/>
      <c r="E8" s="32"/>
      <c r="F8" s="31"/>
      <c r="G8" s="32"/>
      <c r="H8" s="33"/>
      <c r="I8" s="32"/>
      <c r="J8" s="31"/>
      <c r="K8" s="32"/>
      <c r="L8" s="32"/>
    </row>
    <row r="9" spans="1:15" s="38" customFormat="1" ht="6" customHeight="1">
      <c r="A9" s="35"/>
      <c r="B9" s="30"/>
      <c r="C9" s="30"/>
      <c r="D9" s="36"/>
      <c r="E9" s="36"/>
      <c r="F9" s="36"/>
      <c r="G9" s="32"/>
      <c r="H9" s="37"/>
      <c r="I9" s="32"/>
      <c r="J9" s="36"/>
      <c r="K9" s="32"/>
      <c r="L9" s="36"/>
      <c r="M9" s="34"/>
      <c r="N9" s="34"/>
    </row>
    <row r="10" spans="1:15" s="34" customFormat="1" ht="20.100000000000001" customHeight="1">
      <c r="A10" s="39"/>
      <c r="B10" s="40" t="s">
        <v>20</v>
      </c>
      <c r="C10" s="41"/>
      <c r="D10" s="42">
        <v>74</v>
      </c>
      <c r="E10" s="42"/>
      <c r="F10" s="42">
        <v>101</v>
      </c>
      <c r="G10" s="42"/>
      <c r="H10" s="37">
        <f>SUM(D10:F10)</f>
        <v>175</v>
      </c>
      <c r="I10" s="42"/>
      <c r="J10" s="42">
        <v>12</v>
      </c>
      <c r="K10" s="42"/>
      <c r="L10" s="42">
        <f>SUM(H10:J10)</f>
        <v>187</v>
      </c>
    </row>
    <row r="11" spans="1:15" s="38" customFormat="1" ht="6" customHeight="1">
      <c r="A11" s="35"/>
      <c r="B11" s="29"/>
      <c r="C11" s="30"/>
      <c r="D11" s="36"/>
      <c r="E11" s="36"/>
      <c r="F11" s="36"/>
      <c r="G11" s="32"/>
      <c r="H11" s="33"/>
      <c r="I11" s="32"/>
      <c r="J11" s="36"/>
      <c r="K11" s="32"/>
      <c r="L11" s="36"/>
      <c r="M11" s="34"/>
      <c r="N11" s="34"/>
    </row>
    <row r="12" spans="1:15" s="14" customFormat="1" ht="20.100000000000001" customHeight="1">
      <c r="A12" s="43"/>
      <c r="B12" s="29" t="s">
        <v>9</v>
      </c>
      <c r="C12" s="29"/>
      <c r="D12" s="49">
        <f>D10/$H$10</f>
        <v>0.42285714285714288</v>
      </c>
      <c r="E12" s="49"/>
      <c r="F12" s="49">
        <f>F10/$H$10</f>
        <v>0.57714285714285718</v>
      </c>
      <c r="G12" s="29"/>
      <c r="H12" s="50"/>
      <c r="I12" s="80"/>
      <c r="J12" s="49">
        <f>J10/$L$10</f>
        <v>6.4171122994652413E-2</v>
      </c>
      <c r="K12" s="44"/>
      <c r="L12" s="45" t="s">
        <v>10</v>
      </c>
    </row>
    <row r="13" spans="1:15" ht="29.1" customHeight="1">
      <c r="B13" s="46"/>
      <c r="C13" s="47"/>
      <c r="D13" s="48"/>
      <c r="E13" s="47"/>
      <c r="F13" s="48"/>
      <c r="G13" s="47"/>
      <c r="H13" s="48"/>
      <c r="I13" s="47"/>
      <c r="J13" s="48"/>
    </row>
    <row r="15" spans="1:15" s="75" customFormat="1" ht="39.75" customHeight="1">
      <c r="A15" s="75" t="s">
        <v>12</v>
      </c>
      <c r="C15" s="82"/>
      <c r="E15" s="82"/>
      <c r="F15" s="75" t="s">
        <v>32</v>
      </c>
      <c r="G15" s="82"/>
      <c r="H15" s="83"/>
      <c r="I15" s="84"/>
      <c r="J15" s="84"/>
      <c r="K15" s="84"/>
      <c r="L15" s="85" t="s">
        <v>52</v>
      </c>
      <c r="M15" s="84"/>
      <c r="O15" s="84"/>
    </row>
  </sheetData>
  <mergeCells count="3">
    <mergeCell ref="H5:H6"/>
    <mergeCell ref="J5:J6"/>
    <mergeCell ref="L5:L6"/>
  </mergeCells>
  <printOptions horizontalCentered="1"/>
  <pageMargins left="0.98425196850393704" right="0.98425196850393704" top="0.98425196850393704" bottom="0.98425196850393704" header="0.39370078740157483" footer="0.39370078740157483"/>
  <pageSetup paperSize="9" orientation="landscape" horizontalDpi="1200" verticalDpi="1200" r:id="rId1"/>
  <headerFooter alignWithMargins="0">
    <oddHeader>&amp;C&amp;"Helvetica,Bold"&amp;10 2012 TSRA Elections</oddHeader>
    <oddFooter>&amp;L&amp;F, &amp;A Ward&amp;R&amp;"Helvetica,Regular"&amp;10Printed  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zoomScaleNormal="100" workbookViewId="0">
      <selection activeCell="J3" sqref="J3"/>
    </sheetView>
  </sheetViews>
  <sheetFormatPr defaultColWidth="13" defaultRowHeight="12.75"/>
  <cols>
    <col min="1" max="1" width="10" style="3" customWidth="1"/>
    <col min="2" max="2" width="19.6640625" style="3" customWidth="1"/>
    <col min="3" max="3" width="1.1640625" style="3" customWidth="1"/>
    <col min="4" max="4" width="16.83203125" style="3" customWidth="1"/>
    <col min="5" max="5" width="1.1640625" style="3" customWidth="1"/>
    <col min="6" max="6" width="16.83203125" style="3" customWidth="1"/>
    <col min="7" max="7" width="1.1640625" style="3" customWidth="1"/>
    <col min="8" max="8" width="16.83203125" style="3" customWidth="1"/>
    <col min="9" max="9" width="1.33203125" style="3" customWidth="1"/>
    <col min="10" max="10" width="13.83203125" style="3" customWidth="1"/>
    <col min="11" max="11" width="1.1640625" style="3" customWidth="1"/>
    <col min="12" max="12" width="13.33203125" style="3" customWidth="1"/>
    <col min="13" max="13" width="1.1640625" style="3" customWidth="1"/>
    <col min="14" max="14" width="16.33203125" style="3" customWidth="1"/>
    <col min="15" max="15" width="1.33203125" style="3" customWidth="1"/>
    <col min="16" max="16" width="3.33203125" style="3" customWidth="1"/>
    <col min="17" max="17" width="12.1640625" style="3" customWidth="1"/>
    <col min="18" max="16384" width="13" style="3"/>
  </cols>
  <sheetData>
    <row r="1" spans="1:17" s="1" customFormat="1" ht="36.75" customHeight="1">
      <c r="A1" s="51" t="s">
        <v>21</v>
      </c>
      <c r="D1" s="1" t="s">
        <v>53</v>
      </c>
      <c r="K1" s="57"/>
      <c r="L1" s="56" t="s">
        <v>11</v>
      </c>
      <c r="M1" s="57"/>
      <c r="N1" s="58">
        <f ca="1" xml:space="preserve"> NOW()</f>
        <v>39800.440875115739</v>
      </c>
    </row>
    <row r="2" spans="1:17" s="2" customFormat="1" ht="27" customHeight="1">
      <c r="A2" s="52"/>
      <c r="B2" s="4"/>
      <c r="J2" s="79">
        <v>293</v>
      </c>
      <c r="K2" s="53"/>
      <c r="L2" s="78" t="s">
        <v>25</v>
      </c>
      <c r="O2" s="2">
        <v>21511</v>
      </c>
    </row>
    <row r="3" spans="1:17" ht="21.75" customHeight="1">
      <c r="A3" s="52" t="s">
        <v>22</v>
      </c>
      <c r="B3" s="4"/>
      <c r="E3" s="5"/>
      <c r="F3" s="6"/>
      <c r="G3" s="5"/>
      <c r="H3" s="7"/>
      <c r="I3" s="8"/>
      <c r="J3" s="79">
        <v>110</v>
      </c>
      <c r="K3" s="4"/>
      <c r="L3" s="78" t="s">
        <v>23</v>
      </c>
      <c r="M3" s="9"/>
      <c r="N3" s="4"/>
      <c r="O3" s="9"/>
      <c r="P3" s="4"/>
      <c r="Q3" s="4"/>
    </row>
    <row r="4" spans="1:17" ht="27.95" customHeight="1">
      <c r="B4" s="10"/>
      <c r="C4" s="11"/>
      <c r="D4" s="54" t="s">
        <v>5</v>
      </c>
      <c r="E4" s="54"/>
      <c r="F4" s="54"/>
      <c r="G4" s="55"/>
      <c r="H4" s="55"/>
      <c r="I4" s="12"/>
      <c r="J4" s="13"/>
      <c r="K4" s="12"/>
      <c r="L4" s="12"/>
      <c r="M4" s="9"/>
      <c r="O4" s="9"/>
    </row>
    <row r="5" spans="1:17" ht="60" customHeight="1">
      <c r="B5" s="10"/>
      <c r="C5" s="11"/>
      <c r="D5" s="17" t="s">
        <v>54</v>
      </c>
      <c r="E5" s="17"/>
      <c r="F5" s="17" t="s">
        <v>55</v>
      </c>
      <c r="G5" s="17"/>
      <c r="H5" s="17" t="s">
        <v>56</v>
      </c>
      <c r="I5" s="18"/>
      <c r="J5" s="129" t="s">
        <v>6</v>
      </c>
      <c r="K5" s="12"/>
      <c r="L5" s="130" t="s">
        <v>7</v>
      </c>
      <c r="M5" s="9"/>
      <c r="N5" s="130" t="s">
        <v>8</v>
      </c>
      <c r="O5" s="9"/>
    </row>
    <row r="6" spans="1:17" s="14" customFormat="1" ht="18" customHeight="1">
      <c r="B6" s="15"/>
      <c r="C6" s="16"/>
      <c r="D6" s="59"/>
      <c r="E6" s="17"/>
      <c r="F6" s="17"/>
      <c r="G6" s="18"/>
      <c r="H6" s="17"/>
      <c r="I6" s="62"/>
      <c r="J6" s="129"/>
      <c r="K6" s="18"/>
      <c r="L6" s="130"/>
      <c r="M6" s="18"/>
      <c r="N6" s="130"/>
      <c r="Q6" s="19"/>
    </row>
    <row r="7" spans="1:17" ht="3.95" customHeight="1" thickBot="1">
      <c r="A7" s="20"/>
      <c r="B7" s="21"/>
      <c r="C7" s="22"/>
      <c r="D7" s="23"/>
      <c r="E7" s="23"/>
      <c r="F7" s="23"/>
      <c r="G7" s="24"/>
      <c r="H7" s="23"/>
      <c r="I7" s="24"/>
      <c r="J7" s="25"/>
      <c r="K7" s="24"/>
      <c r="L7" s="26"/>
      <c r="M7" s="24"/>
      <c r="N7" s="26"/>
      <c r="Q7" s="27"/>
    </row>
    <row r="8" spans="1:17" s="34" customFormat="1" ht="21.95" customHeight="1">
      <c r="A8" s="28"/>
      <c r="B8" s="29"/>
      <c r="C8" s="30"/>
      <c r="D8" s="31"/>
      <c r="E8" s="32"/>
      <c r="F8" s="31"/>
      <c r="G8" s="32"/>
      <c r="H8" s="31"/>
      <c r="I8" s="32"/>
      <c r="J8" s="33"/>
      <c r="K8" s="32"/>
      <c r="L8" s="31"/>
      <c r="M8" s="32"/>
      <c r="N8" s="32"/>
    </row>
    <row r="9" spans="1:17" s="38" customFormat="1" ht="6" customHeight="1">
      <c r="A9" s="35"/>
      <c r="B9" s="30"/>
      <c r="C9" s="30"/>
      <c r="D9" s="36"/>
      <c r="E9" s="36"/>
      <c r="F9" s="36"/>
      <c r="G9" s="32"/>
      <c r="H9" s="36"/>
      <c r="I9" s="32"/>
      <c r="J9" s="37"/>
      <c r="K9" s="32"/>
      <c r="L9" s="36"/>
      <c r="M9" s="32"/>
      <c r="N9" s="36"/>
      <c r="O9" s="34"/>
      <c r="P9" s="34"/>
    </row>
    <row r="10" spans="1:17" s="34" customFormat="1" ht="20.100000000000001" customHeight="1">
      <c r="A10" s="39"/>
      <c r="B10" s="40" t="s">
        <v>20</v>
      </c>
      <c r="C10" s="41"/>
      <c r="D10" s="42">
        <v>13</v>
      </c>
      <c r="E10" s="42"/>
      <c r="F10" s="42">
        <v>58</v>
      </c>
      <c r="G10" s="42"/>
      <c r="H10" s="42">
        <v>28</v>
      </c>
      <c r="I10" s="42"/>
      <c r="J10" s="37">
        <f>SUM(D10:H10)</f>
        <v>99</v>
      </c>
      <c r="K10" s="42"/>
      <c r="L10" s="42">
        <v>3</v>
      </c>
      <c r="M10" s="42"/>
      <c r="N10" s="42">
        <f>SUM(J10:L10)</f>
        <v>102</v>
      </c>
    </row>
    <row r="11" spans="1:17" s="38" customFormat="1" ht="6" customHeight="1">
      <c r="A11" s="35"/>
      <c r="B11" s="29"/>
      <c r="C11" s="30"/>
      <c r="D11" s="36"/>
      <c r="E11" s="36"/>
      <c r="F11" s="36"/>
      <c r="G11" s="32"/>
      <c r="H11" s="36"/>
      <c r="I11" s="32"/>
      <c r="J11" s="33"/>
      <c r="K11" s="32"/>
      <c r="L11" s="36"/>
      <c r="M11" s="32"/>
      <c r="N11" s="36"/>
      <c r="O11" s="34"/>
      <c r="P11" s="34"/>
    </row>
    <row r="12" spans="1:17" s="14" customFormat="1" ht="20.100000000000001" customHeight="1">
      <c r="A12" s="43"/>
      <c r="B12" s="29" t="s">
        <v>9</v>
      </c>
      <c r="C12" s="29"/>
      <c r="D12" s="49">
        <f>D10/$J$10</f>
        <v>0.13131313131313133</v>
      </c>
      <c r="E12" s="49"/>
      <c r="F12" s="49">
        <f>F10/$J$10</f>
        <v>0.58585858585858586</v>
      </c>
      <c r="G12" s="49"/>
      <c r="H12" s="49">
        <f>H10/$J$10</f>
        <v>0.28282828282828282</v>
      </c>
      <c r="I12" s="29"/>
      <c r="J12" s="50"/>
      <c r="K12" s="80"/>
      <c r="L12" s="49">
        <f>L10/$N$10</f>
        <v>2.9411764705882353E-2</v>
      </c>
      <c r="M12" s="44"/>
      <c r="N12" s="45" t="s">
        <v>10</v>
      </c>
    </row>
    <row r="13" spans="1:17" ht="29.1" customHeight="1">
      <c r="B13" s="46"/>
      <c r="C13" s="47"/>
      <c r="D13" s="48"/>
      <c r="E13" s="47"/>
      <c r="F13" s="48"/>
      <c r="G13" s="47"/>
      <c r="H13" s="48"/>
      <c r="I13" s="47"/>
      <c r="J13" s="48"/>
      <c r="K13" s="47"/>
      <c r="L13" s="48"/>
    </row>
    <row r="15" spans="1:17" s="75" customFormat="1" ht="39.75" customHeight="1">
      <c r="A15" s="75" t="s">
        <v>12</v>
      </c>
      <c r="C15" s="82"/>
      <c r="E15" s="82"/>
      <c r="G15" s="82"/>
      <c r="H15" s="82"/>
      <c r="I15" s="82"/>
      <c r="J15" s="83"/>
      <c r="K15" s="84"/>
      <c r="L15" s="84"/>
      <c r="M15" s="84"/>
      <c r="N15" s="85"/>
      <c r="O15" s="84"/>
      <c r="Q15" s="84"/>
    </row>
    <row r="16" spans="1:17" ht="5.0999999999999996" customHeight="1">
      <c r="A16" s="63"/>
      <c r="B16" s="29"/>
    </row>
    <row r="17" spans="1:17" ht="60" customHeight="1">
      <c r="B17" s="10"/>
      <c r="C17" s="11"/>
      <c r="D17" s="17" t="str">
        <f>D5</f>
        <v>KANAI, Garagu</v>
      </c>
      <c r="E17" s="17"/>
      <c r="F17" s="17" t="str">
        <f>F5</f>
        <v>LOBAN, Yen</v>
      </c>
      <c r="G17" s="17"/>
      <c r="H17" s="17" t="str">
        <f>H5</f>
        <v>MAKAKU, Isaac</v>
      </c>
      <c r="I17" s="64"/>
      <c r="J17" s="65" t="s">
        <v>13</v>
      </c>
      <c r="K17" s="66"/>
      <c r="L17" s="65" t="s">
        <v>6</v>
      </c>
      <c r="M17" s="66"/>
      <c r="N17" s="67" t="s">
        <v>14</v>
      </c>
      <c r="O17" s="66"/>
    </row>
    <row r="18" spans="1:17" s="14" customFormat="1" ht="21.75" customHeight="1">
      <c r="B18" s="15"/>
      <c r="C18" s="16"/>
      <c r="D18" s="59"/>
      <c r="E18" s="17"/>
      <c r="F18" s="17"/>
      <c r="G18" s="18"/>
      <c r="H18" s="17"/>
      <c r="Q18" s="19"/>
    </row>
    <row r="19" spans="1:17" ht="3.75" customHeight="1" thickBot="1">
      <c r="A19" s="20"/>
      <c r="B19" s="21"/>
      <c r="C19" s="22"/>
      <c r="D19" s="23"/>
      <c r="E19" s="23"/>
      <c r="F19" s="23"/>
      <c r="G19" s="24"/>
      <c r="H19" s="23"/>
      <c r="I19" s="76"/>
      <c r="J19" s="76"/>
      <c r="K19" s="76"/>
      <c r="L19" s="76"/>
      <c r="M19" s="76"/>
      <c r="N19" s="77"/>
      <c r="O19" s="76"/>
      <c r="Q19" s="27"/>
    </row>
    <row r="20" spans="1:17" s="87" customFormat="1" ht="26.1" customHeight="1">
      <c r="A20" s="29" t="s">
        <v>15</v>
      </c>
      <c r="B20" s="29" t="s">
        <v>16</v>
      </c>
      <c r="D20" s="36">
        <f>D10</f>
        <v>13</v>
      </c>
      <c r="E20" s="36"/>
      <c r="F20" s="36">
        <f>F10</f>
        <v>58</v>
      </c>
      <c r="G20" s="36"/>
      <c r="H20" s="36">
        <f>H10</f>
        <v>28</v>
      </c>
      <c r="L20" s="68">
        <f>SUM(D20:H20)</f>
        <v>99</v>
      </c>
      <c r="N20" s="69" t="s">
        <v>17</v>
      </c>
    </row>
    <row r="21" spans="1:17" s="87" customFormat="1" ht="26.1" customHeight="1" thickBot="1">
      <c r="A21" s="29" t="s">
        <v>18</v>
      </c>
      <c r="B21" s="29" t="s">
        <v>19</v>
      </c>
      <c r="D21" s="70">
        <v>-13</v>
      </c>
      <c r="F21" s="70">
        <v>2</v>
      </c>
      <c r="H21" s="70">
        <v>3</v>
      </c>
      <c r="J21" s="87">
        <v>8</v>
      </c>
      <c r="N21" s="71"/>
    </row>
    <row r="22" spans="1:17" s="87" customFormat="1" ht="26.1" customHeight="1">
      <c r="A22" s="29"/>
      <c r="B22" s="29" t="s">
        <v>0</v>
      </c>
      <c r="D22" s="74">
        <f>D20+D21</f>
        <v>0</v>
      </c>
      <c r="F22" s="74">
        <f>F20+F21</f>
        <v>60</v>
      </c>
      <c r="H22" s="74">
        <f>H20+H21</f>
        <v>31</v>
      </c>
      <c r="J22" s="74">
        <f>J20+J21</f>
        <v>8</v>
      </c>
      <c r="L22" s="68">
        <f>SUM(D22:J22)</f>
        <v>99</v>
      </c>
    </row>
    <row r="23" spans="1:17" s="87" customFormat="1" ht="15.75"/>
    <row r="24" spans="1:17" s="87" customFormat="1" ht="15.75"/>
    <row r="25" spans="1:17" s="87" customFormat="1" ht="15.75"/>
    <row r="26" spans="1:17" s="87" customFormat="1" ht="15.75"/>
    <row r="27" spans="1:17" s="87" customFormat="1" ht="15.75"/>
    <row r="28" spans="1:17" s="87" customFormat="1" ht="15.75"/>
    <row r="29" spans="1:17" s="87" customFormat="1" ht="15.75"/>
    <row r="30" spans="1:17" s="87" customFormat="1" ht="15.75"/>
    <row r="31" spans="1:17" s="87" customFormat="1" ht="15.75"/>
    <row r="32" spans="1:17" s="87" customFormat="1" ht="15.75"/>
    <row r="33" s="87" customFormat="1" ht="15.75"/>
    <row r="34" s="87" customFormat="1" ht="15.75"/>
    <row r="35" s="87" customFormat="1" ht="15.75"/>
  </sheetData>
  <mergeCells count="3">
    <mergeCell ref="J5:J6"/>
    <mergeCell ref="L5:L6"/>
    <mergeCell ref="N5:N6"/>
  </mergeCells>
  <printOptions horizontalCentered="1"/>
  <pageMargins left="0.98425196850393704" right="0.98425196850393704" top="0.98425196850393704" bottom="0.98425196850393704" header="0.39370078740157483" footer="0.39370078740157483"/>
  <pageSetup paperSize="9" scale="80" orientation="landscape" horizontalDpi="1200" verticalDpi="1200" r:id="rId1"/>
  <headerFooter alignWithMargins="0">
    <oddHeader>&amp;C&amp;"Helvetica,Bold"&amp;10 2012 TSRA Elections</oddHeader>
    <oddFooter>&amp;L&amp;F, &amp;A Ward&amp;R&amp;"Helvetica,Regular"&amp;10Printed  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Badu</vt:lpstr>
      <vt:lpstr>Bamaga</vt:lpstr>
      <vt:lpstr>Boigu</vt:lpstr>
      <vt:lpstr>Dauan</vt:lpstr>
      <vt:lpstr>Erub</vt:lpstr>
      <vt:lpstr>Kubin</vt:lpstr>
      <vt:lpstr>Masig</vt:lpstr>
      <vt:lpstr>Mer</vt:lpstr>
      <vt:lpstr>Ngurapi &amp; Muralag</vt:lpstr>
      <vt:lpstr>Port Kennedy</vt:lpstr>
      <vt:lpstr>Poruma</vt:lpstr>
      <vt:lpstr>Saibai</vt:lpstr>
      <vt:lpstr>St Pauls</vt:lpstr>
      <vt:lpstr>TRAWQ</vt:lpstr>
      <vt:lpstr>Ugar</vt:lpstr>
      <vt:lpstr>Reconciliation</vt:lpstr>
      <vt:lpstr>Badu!Print_Area</vt:lpstr>
      <vt:lpstr>Bamaga!Print_Area</vt:lpstr>
      <vt:lpstr>Boigu!Print_Area</vt:lpstr>
      <vt:lpstr>Dauan!Print_Area</vt:lpstr>
      <vt:lpstr>Erub!Print_Area</vt:lpstr>
      <vt:lpstr>Masig!Print_Area</vt:lpstr>
      <vt:lpstr>Mer!Print_Area</vt:lpstr>
      <vt:lpstr>'Ngurapi &amp; Muralag'!Print_Area</vt:lpstr>
      <vt:lpstr>'Port Kennedy'!Print_Area</vt:lpstr>
      <vt:lpstr>Poruma!Print_Area</vt:lpstr>
      <vt:lpstr>Saibai!Print_Area</vt:lpstr>
      <vt:lpstr>'St Pauls'!Print_Area</vt:lpstr>
      <vt:lpstr>TRAWQ!Print_Area</vt:lpstr>
      <vt:lpstr>Ugar!Print_Area</vt:lpstr>
    </vt:vector>
  </TitlesOfParts>
  <Company>Tasmanian Electoral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Hawkey</dc:creator>
  <cp:lastModifiedBy>Ryan Bray</cp:lastModifiedBy>
  <cp:lastPrinted>2012-09-20T22:58:32Z</cp:lastPrinted>
  <dcterms:created xsi:type="dcterms:W3CDTF">2008-04-23T02:09:58Z</dcterms:created>
  <dcterms:modified xsi:type="dcterms:W3CDTF">2012-12-18T23:35:05Z</dcterms:modified>
</cp:coreProperties>
</file>